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10" activeTab="1"/>
  </bookViews>
  <sheets>
    <sheet name="附件1" sheetId="22" r:id="rId1"/>
    <sheet name="附件2" sheetId="24" r:id="rId2"/>
    <sheet name="附件3" sheetId="25" r:id="rId3"/>
    <sheet name="附件4" sheetId="26" r:id="rId4"/>
    <sheet name="附件5" sheetId="27" r:id="rId5"/>
    <sheet name="附件6" sheetId="28" r:id="rId6"/>
    <sheet name="附件7" sheetId="29" r:id="rId7"/>
    <sheet name="附件8" sheetId="30" r:id="rId8"/>
    <sheet name="附件9" sheetId="31" r:id="rId9"/>
    <sheet name="附件10" sheetId="32" r:id="rId10"/>
    <sheet name="附件11" sheetId="33" r:id="rId11"/>
    <sheet name="附件12" sheetId="34" r:id="rId12"/>
    <sheet name="附件13" sheetId="35" r:id="rId13"/>
    <sheet name="附件14" sheetId="36" r:id="rId14"/>
    <sheet name="附件15" sheetId="37" r:id="rId15"/>
    <sheet name="附件16" sheetId="38" r:id="rId16"/>
    <sheet name="附件20" sheetId="11" r:id="rId17"/>
    <sheet name="附件21" sheetId="15" r:id="rId18"/>
    <sheet name="附件22" sheetId="7" r:id="rId19"/>
    <sheet name="附件23" sheetId="5" r:id="rId20"/>
    <sheet name="附件24" sheetId="1" r:id="rId21"/>
    <sheet name="附件25" sheetId="2" r:id="rId22"/>
    <sheet name="附件26" sheetId="10" r:id="rId23"/>
    <sheet name="附件27" sheetId="8" r:id="rId24"/>
    <sheet name="附件28" sheetId="9" r:id="rId25"/>
    <sheet name="附件29" sheetId="14" r:id="rId26"/>
    <sheet name="附件30" sheetId="23" r:id="rId27"/>
  </sheets>
  <definedNames>
    <definedName name="_xlnm.Print_Titles" localSheetId="10">附件11!$3:$3</definedName>
    <definedName name="_xlnm.Print_Titles" localSheetId="12">附件13!$3:$3</definedName>
    <definedName name="_xlnm.Print_Titles" localSheetId="13">附件14!$3:$3</definedName>
    <definedName name="_xlnm.Print_Titles" localSheetId="14">附件15!$3:$3</definedName>
    <definedName name="_xlnm.Print_Titles" localSheetId="1">附件2!$2:$3</definedName>
    <definedName name="_xlnm.Print_Titles" localSheetId="16">附件20!$5:$7</definedName>
    <definedName name="_xlnm.Print_Titles" localSheetId="18">附件22!$5:$6</definedName>
    <definedName name="_xlnm.Print_Titles" localSheetId="19">附件23!$4:$4</definedName>
    <definedName name="_xlnm.Print_Titles" localSheetId="20">附件24!$5:$6</definedName>
    <definedName name="_xlnm.Print_Titles" localSheetId="21">附件25!$5:$6</definedName>
    <definedName name="_xlnm.Print_Titles" localSheetId="22">附件26!$4:$5</definedName>
    <definedName name="_xlnm.Print_Titles" localSheetId="23">附件27!$4:$5</definedName>
    <definedName name="_xlnm.Print_Titles" localSheetId="24">附件28!$4:$5</definedName>
    <definedName name="_xlnm.Print_Titles" localSheetId="2">附件3!$3:$4</definedName>
    <definedName name="_xlnm.Print_Titles" localSheetId="26">附件30!$3:$3</definedName>
    <definedName name="_xlnm.Print_Titles" localSheetId="3">附件4!$3:$4</definedName>
    <definedName name="_xlnm.Print_Titles" localSheetId="4">附件5!$3:$4</definedName>
    <definedName name="_xlnm.Print_Titles" localSheetId="6">附件7!$3:$4</definedName>
    <definedName name="_xlnm.Print_Titles" localSheetId="7">附件8!$3:$3</definedName>
  </definedNames>
  <calcPr calcId="144525"/>
</workbook>
</file>

<file path=xl/sharedStrings.xml><?xml version="1.0" encoding="utf-8"?>
<sst xmlns="http://schemas.openxmlformats.org/spreadsheetml/2006/main" count="2623" uniqueCount="504">
  <si>
    <t>附件1</t>
  </si>
  <si>
    <t>2022年湖南省初中起点乡村教师公费定向培养类型与培养学校一览表</t>
  </si>
  <si>
    <t>序号</t>
  </si>
  <si>
    <t>项目计划来源</t>
  </si>
  <si>
    <t>培养类型</t>
  </si>
  <si>
    <t>学　制</t>
  </si>
  <si>
    <t>培养学校</t>
  </si>
  <si>
    <t>备 注</t>
  </si>
  <si>
    <t>省级计划</t>
  </si>
  <si>
    <t>小学教师</t>
  </si>
  <si>
    <t>初中起点六年制本科</t>
  </si>
  <si>
    <t>湖南第一师范学院、长沙师范学院</t>
  </si>
  <si>
    <t>初中起点五年制专科</t>
  </si>
  <si>
    <t>湖南幼儿师范高等专科学校、湘南幼儿师范高等专科学校、湘中幼儿师范高等专科学校、怀化师范高等专科学校</t>
  </si>
  <si>
    <t>小学教师(扶贫)</t>
  </si>
  <si>
    <t>湖南城市学院、长沙师范学院</t>
  </si>
  <si>
    <t>湘中幼儿师范高等专科学校</t>
  </si>
  <si>
    <t>小学男教师</t>
  </si>
  <si>
    <t>湖南幼儿师范高等专科学校、湘南幼儿师范高等专科学校、怀化师范高等专科学校</t>
  </si>
  <si>
    <t>幼儿园教师</t>
  </si>
  <si>
    <t>长沙师范学院</t>
  </si>
  <si>
    <t>益阳师范高等专科学校</t>
  </si>
  <si>
    <t>特殊教育教师</t>
  </si>
  <si>
    <t>长沙职业技术学院</t>
  </si>
  <si>
    <t>市州计划</t>
  </si>
  <si>
    <t>湖南幼儿师范高等专科学校、湘南幼儿师范高等专科学校、湘中幼儿师范高等专科学校、怀化师范高等专科学校、湖南民族职业学院、衡阳幼儿师范高等专科学校、永州师范高等专科学校、益阳师范高等专科学校、娄底幼儿师范高等专科学校</t>
  </si>
  <si>
    <t>湖南幼儿师范高等专科学校、湘南幼儿师范高等专科学校、湘中幼儿师范高等专科学校、湖南民族职业学院、衡阳幼儿师范高等专科学校、永州师范高等专科学校、娄底幼儿师范高等专科学校</t>
  </si>
  <si>
    <t>湖南幼儿师范高等专科学校、湘南幼儿师范高等专科学校、湘中幼儿师范高等专科学校、怀化师范高等专科学校、湖南民族职业学院、衡阳幼儿师范高等专科学校、永州师范高等专科学校、娄底幼儿师范高等专科学校</t>
  </si>
  <si>
    <t>小学教学点教师</t>
  </si>
  <si>
    <t>湘中幼儿师范高等专科学校、、怀化师范高等专科学校、永州师范高等专科学校</t>
  </si>
  <si>
    <t>湖南幼儿师范高等专科学校、湘南幼儿师范高等专科学校、湘中幼儿师范高等专科学校、怀化师范高等专科学校、湖南民族职业学院、衡阳幼儿师范高等专科学校、株洲师范高等专科学校、益阳师范高等专科学校、娄底幼儿师范高等专科学校、永州师范高等专科学校</t>
  </si>
  <si>
    <t>幼儿园教师（扶贫）</t>
  </si>
  <si>
    <t>湘南幼儿师范高等专科学校、湖南民族职业学院、株洲师范高等专科学校、娄底幼儿师范学校</t>
  </si>
  <si>
    <t>2022年湖南省初中起点本科层次乡村小学教师公费定向培养
省级项目计划招生来源计划表（分市州分县市区分专业）</t>
  </si>
  <si>
    <t>市州</t>
  </si>
  <si>
    <t>县市</t>
  </si>
  <si>
    <t>乡镇</t>
  </si>
  <si>
    <t>招生计划种类</t>
  </si>
  <si>
    <t>招生专业与招生计划数</t>
  </si>
  <si>
    <t>备注</t>
  </si>
  <si>
    <t>合计</t>
  </si>
  <si>
    <t>汉语言文学</t>
  </si>
  <si>
    <t>数学与应用数学</t>
  </si>
  <si>
    <t>英语</t>
  </si>
  <si>
    <t>科学教育</t>
  </si>
  <si>
    <t>教育技术学</t>
  </si>
  <si>
    <t>思想政治教育</t>
  </si>
  <si>
    <t>小学教育(全科型)</t>
  </si>
  <si>
    <t>湖南省</t>
  </si>
  <si>
    <t>总计</t>
  </si>
  <si>
    <t>其中</t>
  </si>
  <si>
    <t>普通招生计划小计</t>
  </si>
  <si>
    <t>定向到民族乡招生计划小计</t>
  </si>
  <si>
    <t>湖南第一师范学院</t>
  </si>
  <si>
    <t>长沙市</t>
  </si>
  <si>
    <t>长沙县</t>
  </si>
  <si>
    <t>普通招生计划</t>
  </si>
  <si>
    <t>浏阳市</t>
  </si>
  <si>
    <t>宁乡市</t>
  </si>
  <si>
    <t>株洲市</t>
  </si>
  <si>
    <t>攸县</t>
  </si>
  <si>
    <t>茶陵县</t>
  </si>
  <si>
    <t>炎陵县</t>
  </si>
  <si>
    <t>醴陵市</t>
  </si>
  <si>
    <t>湘潭市</t>
  </si>
  <si>
    <t>雨湖区</t>
  </si>
  <si>
    <t>岳塘区</t>
  </si>
  <si>
    <t>湘潭县</t>
  </si>
  <si>
    <t>湘乡市</t>
  </si>
  <si>
    <t>九华经开区</t>
  </si>
  <si>
    <t>衡阳市</t>
  </si>
  <si>
    <t>珠晖区</t>
  </si>
  <si>
    <t>雁峰区</t>
  </si>
  <si>
    <t>石鼓区</t>
  </si>
  <si>
    <t>蒸湘区</t>
  </si>
  <si>
    <t>南岳区</t>
  </si>
  <si>
    <t>衡阳县</t>
  </si>
  <si>
    <t>衡南县</t>
  </si>
  <si>
    <t>衡山县</t>
  </si>
  <si>
    <t>衡东县</t>
  </si>
  <si>
    <t>祁东县</t>
  </si>
  <si>
    <t>耒阳市</t>
  </si>
  <si>
    <t>邵阳市</t>
  </si>
  <si>
    <t>双清区</t>
  </si>
  <si>
    <t>大祥区</t>
  </si>
  <si>
    <t>北塔区</t>
  </si>
  <si>
    <t>新邵县</t>
  </si>
  <si>
    <t>邵阳县</t>
  </si>
  <si>
    <t>隆回县</t>
  </si>
  <si>
    <t>洞口县</t>
  </si>
  <si>
    <t>绥宁县</t>
  </si>
  <si>
    <t>新宁县</t>
  </si>
  <si>
    <t>城步苗族自治县</t>
  </si>
  <si>
    <t>武冈市</t>
  </si>
  <si>
    <t>邵东市</t>
  </si>
  <si>
    <t>岳阳市</t>
  </si>
  <si>
    <t>君山区</t>
  </si>
  <si>
    <t>岳阳县</t>
  </si>
  <si>
    <t>华容县</t>
  </si>
  <si>
    <t>湘阴县</t>
  </si>
  <si>
    <t>平江县</t>
  </si>
  <si>
    <t>汨罗市</t>
  </si>
  <si>
    <t>临湘市</t>
  </si>
  <si>
    <t>南湖风景区</t>
  </si>
  <si>
    <t>常德市</t>
  </si>
  <si>
    <t>武陵区</t>
  </si>
  <si>
    <t>鼎城区</t>
  </si>
  <si>
    <t>安乡县</t>
  </si>
  <si>
    <t>汉寿县</t>
  </si>
  <si>
    <t>澧县</t>
  </si>
  <si>
    <t>临澧县</t>
  </si>
  <si>
    <t>桃源县</t>
  </si>
  <si>
    <t>石门县</t>
  </si>
  <si>
    <t>津市市</t>
  </si>
  <si>
    <t>柳叶湖旅游渡假区</t>
  </si>
  <si>
    <t>张家界市</t>
  </si>
  <si>
    <t>永定区</t>
  </si>
  <si>
    <t>慈利县</t>
  </si>
  <si>
    <t>益阳市</t>
  </si>
  <si>
    <t>资阳区</t>
  </si>
  <si>
    <t>赫山区</t>
  </si>
  <si>
    <t>南县</t>
  </si>
  <si>
    <t>桃江县</t>
  </si>
  <si>
    <t>鲊埠回族乡</t>
  </si>
  <si>
    <t>定向到民族乡招生计划</t>
  </si>
  <si>
    <t>安化县</t>
  </si>
  <si>
    <t>沅江市</t>
  </si>
  <si>
    <t>大通湖区</t>
  </si>
  <si>
    <t>郴州市</t>
  </si>
  <si>
    <t>北湖区</t>
  </si>
  <si>
    <t>保和瑶族乡</t>
  </si>
  <si>
    <t>仰天湖瑶族乡</t>
  </si>
  <si>
    <t>苏仙区</t>
  </si>
  <si>
    <t>桂阳县</t>
  </si>
  <si>
    <t>宜章县</t>
  </si>
  <si>
    <t>永兴县</t>
  </si>
  <si>
    <t>嘉禾县</t>
  </si>
  <si>
    <t>汝城县</t>
  </si>
  <si>
    <t>桂东县</t>
  </si>
  <si>
    <t>安仁县</t>
  </si>
  <si>
    <t>资兴市</t>
  </si>
  <si>
    <t>永州市</t>
  </si>
  <si>
    <t>冷水滩区</t>
  </si>
  <si>
    <t>祁阳县</t>
  </si>
  <si>
    <t>东安县</t>
  </si>
  <si>
    <t>双牌县</t>
  </si>
  <si>
    <t>道县</t>
  </si>
  <si>
    <t>江永县</t>
  </si>
  <si>
    <t>宁远县</t>
  </si>
  <si>
    <t>蓝山县</t>
  </si>
  <si>
    <t>新田县</t>
  </si>
  <si>
    <t>门楼下瑶族乡</t>
  </si>
  <si>
    <t>江华瑶族自治县</t>
  </si>
  <si>
    <t>金洞管理区</t>
  </si>
  <si>
    <t>怀化市</t>
  </si>
  <si>
    <t>辰溪县</t>
  </si>
  <si>
    <t>会同县</t>
  </si>
  <si>
    <t>芷江侗族自治县</t>
  </si>
  <si>
    <t>靖州苗族侗族自治县</t>
  </si>
  <si>
    <t>娄底市</t>
  </si>
  <si>
    <t>娄星区</t>
  </si>
  <si>
    <t>双峰县</t>
  </si>
  <si>
    <t>新化县</t>
  </si>
  <si>
    <t>冷水江市</t>
  </si>
  <si>
    <t>涟源市</t>
  </si>
  <si>
    <t>湘西土家族苗族自治州</t>
  </si>
  <si>
    <t>花垣县</t>
  </si>
  <si>
    <t>保靖县</t>
  </si>
  <si>
    <t>2022年湖南省初中起点本科层次乡村小学教师公费定向扶贫培养
省级项目计划招生来源计划表（分市州分县市区）</t>
  </si>
  <si>
    <t>招生专业：小学教育</t>
  </si>
  <si>
    <t>县市区</t>
  </si>
  <si>
    <t>培养学校与招生计划数</t>
  </si>
  <si>
    <t>湖南城市学院</t>
  </si>
  <si>
    <t>湖南省总计</t>
  </si>
  <si>
    <t>长沙市合计</t>
  </si>
  <si>
    <t>株洲市合计</t>
  </si>
  <si>
    <t>湘潭市合计</t>
  </si>
  <si>
    <t>韶山市</t>
  </si>
  <si>
    <t>衡阳市合计</t>
  </si>
  <si>
    <t>邵阳市合计</t>
  </si>
  <si>
    <t>岳阳市合计</t>
  </si>
  <si>
    <t>云溪区</t>
  </si>
  <si>
    <t>常德市合计</t>
  </si>
  <si>
    <t>张家界市合计</t>
  </si>
  <si>
    <t>益阳市合计</t>
  </si>
  <si>
    <t>郴州市合计</t>
  </si>
  <si>
    <t>永州市合计</t>
  </si>
  <si>
    <t>娄底市合计</t>
  </si>
  <si>
    <t>2022年湖南省初中起点本科层次乡村小学男教师公费定向培养
省级项目计划招生来源计划表（分市州分县市区）</t>
  </si>
  <si>
    <t>普通招生计划合计</t>
  </si>
  <si>
    <t>武陵源区</t>
  </si>
  <si>
    <t>桑植县</t>
  </si>
  <si>
    <t>怀化市合计</t>
  </si>
  <si>
    <t>湘西土家族苗族自治州合计</t>
  </si>
  <si>
    <t>龙山县</t>
  </si>
  <si>
    <t>2022年湖南省初中起点专科层次乡村小学教师公费定向培养
省级项目计划招生来源计划表（分市州分县市区）</t>
  </si>
  <si>
    <t>招生计划数</t>
  </si>
  <si>
    <t>湖南幼儿师范高等专科学校</t>
  </si>
  <si>
    <t>湘南幼儿师范高等专科学校</t>
  </si>
  <si>
    <t>怀化师范高等专科学校</t>
  </si>
  <si>
    <t>定向到民族乡招生计划合计</t>
  </si>
  <si>
    <t>罗子山瑶族乡</t>
  </si>
  <si>
    <t>仙人湾瑶族乡</t>
  </si>
  <si>
    <t>后塘瑶族乡</t>
  </si>
  <si>
    <t>苏木溪瑶族乡</t>
  </si>
  <si>
    <t>上蒲溪瑶族乡</t>
  </si>
  <si>
    <t>泸溪县</t>
  </si>
  <si>
    <t>永顺县</t>
  </si>
  <si>
    <t>2022年湖南省初中起点专科层次乡村小学教师公费定向扶贫培养
省级项目计划招生来源计划表（分市州分县市区）</t>
  </si>
  <si>
    <t>培养学校：湘中幼儿师范高等专科学校</t>
  </si>
  <si>
    <t>2022年湖南省初中起点专科层次乡村小学男教师公费定向培养
省级项目计划招生来源计划表（分市州分县市区）</t>
  </si>
  <si>
    <t>2022年湖南省初中起点本科层次乡村幼儿园教师公费定向培养
省级项目计划招生来源计划表（分市州分县市区）</t>
  </si>
  <si>
    <t>培养学校：长沙师范学院</t>
  </si>
  <si>
    <t>招生专业：学前教育</t>
  </si>
  <si>
    <t>2022年湖南省初中起点专科层次乡村幼儿园教师公费定向培养
省级项目计划招生来源计划表（分市州分县市区）</t>
  </si>
  <si>
    <t>培养学校：益阳师范高等专科学校</t>
  </si>
  <si>
    <t>2022年湖南省初中起点专科层次乡村特殊教育教师公费定向培养
省级项目计划招生来源计划表（分市州分县市区）</t>
  </si>
  <si>
    <t>培养学校：长沙职业技术学院</t>
  </si>
  <si>
    <t>招生专业：特殊教育</t>
  </si>
  <si>
    <t>中方县</t>
  </si>
  <si>
    <t>洪江市</t>
  </si>
  <si>
    <t>2022年湖南省初中起点专科层次乡村小学教师公费定向培养
市州项目计划招生来源计划表（分市州分县市区）</t>
  </si>
  <si>
    <t>挂靠学校</t>
  </si>
  <si>
    <t>衡阳幼儿师范高等专科学校</t>
  </si>
  <si>
    <t>常宁市</t>
  </si>
  <si>
    <t>虎形山瑶族乡</t>
  </si>
  <si>
    <t>山界回族乡</t>
  </si>
  <si>
    <t>长塘瑶族乡</t>
  </si>
  <si>
    <t>大屋瑶族乡</t>
  </si>
  <si>
    <t>罗溪瑶族乡</t>
  </si>
  <si>
    <t>黄金瑶族乡</t>
  </si>
  <si>
    <t>麻林瑶族乡</t>
  </si>
  <si>
    <t>湖南民族职业学院</t>
  </si>
  <si>
    <t>桃花源管理区</t>
  </si>
  <si>
    <t>文明瑶族乡</t>
  </si>
  <si>
    <t>三江口瑶族镇</t>
  </si>
  <si>
    <t>延寿瑶族乡</t>
  </si>
  <si>
    <t>永州师范高等专科学校</t>
  </si>
  <si>
    <t>零陵区</t>
  </si>
  <si>
    <t>五龙山瑶族乡</t>
  </si>
  <si>
    <t>九疑山瑶族乡</t>
  </si>
  <si>
    <t>荆竹瑶族乡</t>
  </si>
  <si>
    <t>浆洞瑶族乡</t>
  </si>
  <si>
    <t>犁头瑶族乡</t>
  </si>
  <si>
    <t>湘江源瑶族乡</t>
  </si>
  <si>
    <t>汇源瑶族乡</t>
  </si>
  <si>
    <t>大桥瑶族乡</t>
  </si>
  <si>
    <t>鹤城区</t>
  </si>
  <si>
    <t>沅陵县</t>
  </si>
  <si>
    <t>溆浦县</t>
  </si>
  <si>
    <t>麻阳苗族自治县</t>
  </si>
  <si>
    <t>新晃侗族自治县</t>
  </si>
  <si>
    <t>通道侗族自治县</t>
  </si>
  <si>
    <t>洪江区</t>
  </si>
  <si>
    <t>娄底幼儿师范高等专科学校</t>
  </si>
  <si>
    <t>2022年湖南省初中起点专科层次乡村小学教师公费定向扶贫培养
市州项目计划招生来源计划表（分市州分县市区）</t>
  </si>
  <si>
    <t>2022年湖南省初中起点专科层次乡村小学男教师公费定向培养
市州项目计划招生来源计划表（分市州分县市区）</t>
  </si>
  <si>
    <t>西湖管理区</t>
  </si>
  <si>
    <t>2022年湖南省初中起点专科层次乡村小学教学点教师公费定向培养
市州项目计划招生来源计划表（分市州分县市区分乡镇）</t>
  </si>
  <si>
    <t>长安营镇</t>
  </si>
  <si>
    <t>西岩镇</t>
  </si>
  <si>
    <t>五团镇</t>
  </si>
  <si>
    <t>兰蓉乡</t>
  </si>
  <si>
    <t>水市镇</t>
  </si>
  <si>
    <t>湾井镇</t>
  </si>
  <si>
    <t>冷水镇</t>
  </si>
  <si>
    <t>鲤溪镇</t>
  </si>
  <si>
    <t>太平镇</t>
  </si>
  <si>
    <t>中和镇</t>
  </si>
  <si>
    <t>柏家坪镇</t>
  </si>
  <si>
    <t>清水桥镇</t>
  </si>
  <si>
    <t>保安镇</t>
  </si>
  <si>
    <t>天堂镇</t>
  </si>
  <si>
    <t>新路河镇</t>
  </si>
  <si>
    <t>蒿吉坪瑶族乡</t>
  </si>
  <si>
    <t>花桥镇</t>
  </si>
  <si>
    <t>铜鼎镇</t>
  </si>
  <si>
    <t>铁坡镇</t>
  </si>
  <si>
    <t>铜湾镇</t>
  </si>
  <si>
    <t>袁家镇</t>
  </si>
  <si>
    <t>沅陵镇</t>
  </si>
  <si>
    <t>借母溪乡</t>
  </si>
  <si>
    <t>五强溪镇</t>
  </si>
  <si>
    <t>火场土家族乡</t>
  </si>
  <si>
    <t>凉水井镇</t>
  </si>
  <si>
    <t>马底驿乡</t>
  </si>
  <si>
    <t>麻溪铺镇</t>
  </si>
  <si>
    <t>筲箕湾镇</t>
  </si>
  <si>
    <t>荔溪乡</t>
  </si>
  <si>
    <t>大合坪乡</t>
  </si>
  <si>
    <t>官庄镇</t>
  </si>
  <si>
    <t>楠木铺乡</t>
  </si>
  <si>
    <t>小横垅乡</t>
  </si>
  <si>
    <t>舒溶溪乡</t>
  </si>
  <si>
    <t>大江口镇</t>
  </si>
  <si>
    <t>深子湖镇</t>
  </si>
  <si>
    <t>观音阁镇</t>
  </si>
  <si>
    <t>淘金坪乡</t>
  </si>
  <si>
    <t>桥江镇</t>
  </si>
  <si>
    <t>双井镇</t>
  </si>
  <si>
    <t>龙潭镇</t>
  </si>
  <si>
    <t>水东镇</t>
  </si>
  <si>
    <t>低庄镇</t>
  </si>
  <si>
    <t>龙庄湾乡</t>
  </si>
  <si>
    <t>黄茅园镇</t>
  </si>
  <si>
    <t>葛竹坪镇</t>
  </si>
  <si>
    <t>三江镇</t>
  </si>
  <si>
    <t>统溪河镇</t>
  </si>
  <si>
    <t>思蒙镇</t>
  </si>
  <si>
    <t>均坪镇</t>
  </si>
  <si>
    <t>北斗溪镇</t>
  </si>
  <si>
    <t>两丫坪镇</t>
  </si>
  <si>
    <t>祖师殿镇</t>
  </si>
  <si>
    <t>油洋乡</t>
  </si>
  <si>
    <t>中都乡</t>
  </si>
  <si>
    <t>沿溪乡</t>
  </si>
  <si>
    <t>吕家坪镇</t>
  </si>
  <si>
    <t>黄桑乡</t>
  </si>
  <si>
    <t>锦和镇</t>
  </si>
  <si>
    <t>郭公坪镇</t>
  </si>
  <si>
    <t>2022年湖南省初中起点专科层次乡村幼儿园教师公费定向培养市州项目计划招生来源计划表</t>
  </si>
  <si>
    <t>株洲师范高等专科学校</t>
  </si>
  <si>
    <t>经济开发区</t>
  </si>
  <si>
    <t>2022年湖南省初中起点专科层次乡村幼儿园教师公费定向扶贫培养
市州项目计划招生来源计划表（分市州分县市区）</t>
  </si>
  <si>
    <t>附件20</t>
  </si>
  <si>
    <t>2022年湖南省初中起点乡村教师公费定向培养计划招生报名考生信息表</t>
  </si>
  <si>
    <r>
      <rPr>
        <sz val="8"/>
        <color rgb="FF000000"/>
        <rFont val="宋体"/>
        <charset val="134"/>
      </rPr>
      <t>市州名称（盖章）：</t>
    </r>
    <r>
      <rPr>
        <sz val="8"/>
        <color rgb="FF000000"/>
        <rFont val="Times New Roman"/>
        <charset val="134"/>
      </rPr>
      <t xml:space="preserve">                                                            </t>
    </r>
    <r>
      <rPr>
        <sz val="8"/>
        <color rgb="FF000000"/>
        <rFont val="宋体"/>
        <charset val="134"/>
      </rPr>
      <t>填表时间：</t>
    </r>
    <r>
      <rPr>
        <sz val="8"/>
        <color rgb="FF000000"/>
        <rFont val="Times New Roman"/>
        <charset val="134"/>
      </rPr>
      <t xml:space="preserve">       </t>
    </r>
    <r>
      <rPr>
        <sz val="8"/>
        <color rgb="FF000000"/>
        <rFont val="宋体"/>
        <charset val="134"/>
      </rPr>
      <t>年</t>
    </r>
    <r>
      <rPr>
        <sz val="8"/>
        <color rgb="FF000000"/>
        <rFont val="Times New Roman"/>
        <charset val="134"/>
      </rPr>
      <t xml:space="preserve">      </t>
    </r>
    <r>
      <rPr>
        <sz val="8"/>
        <color rgb="FF000000"/>
        <rFont val="宋体"/>
        <charset val="134"/>
      </rPr>
      <t>月</t>
    </r>
    <r>
      <rPr>
        <sz val="8"/>
        <color rgb="FF000000"/>
        <rFont val="Times New Roman"/>
        <charset val="134"/>
      </rPr>
      <t xml:space="preserve">      </t>
    </r>
    <r>
      <rPr>
        <sz val="8"/>
        <color rgb="FF000000"/>
        <rFont val="宋体"/>
        <charset val="134"/>
      </rPr>
      <t>日</t>
    </r>
    <r>
      <rPr>
        <sz val="8"/>
        <color rgb="FF000000"/>
        <rFont val="Times New Roman"/>
        <charset val="134"/>
      </rPr>
      <t xml:space="preserve">                                                    </t>
    </r>
    <r>
      <rPr>
        <sz val="8"/>
        <color rgb="FF000000"/>
        <rFont val="宋体"/>
        <charset val="134"/>
      </rPr>
      <t>负责人签名：</t>
    </r>
  </si>
  <si>
    <t>考生姓名</t>
  </si>
  <si>
    <t>性别</t>
  </si>
  <si>
    <t>民族</t>
  </si>
  <si>
    <t>政治面貌</t>
  </si>
  <si>
    <t>身份证号</t>
  </si>
  <si>
    <t>初中毕业学校</t>
  </si>
  <si>
    <t>考生中考总成绩</t>
  </si>
  <si>
    <t>考生中考成绩总平均分</t>
  </si>
  <si>
    <t>招生志愿填报情况</t>
  </si>
  <si>
    <t>直接志愿</t>
  </si>
  <si>
    <t>服从志愿</t>
  </si>
  <si>
    <t>定向县市区或乡镇</t>
  </si>
  <si>
    <t>招生专业</t>
  </si>
  <si>
    <t>注：1.所有报名且符合推荐条件的考生的信息均应填入本表。
    2.“项目计划来源”栏：省级项目计划、市州项目计划，选择一项填写。
    3.“培养类型”栏：本科层次小学教师、本科层次小学教师（扶贫）、本科层次小学男教师、专科层次小学教师、专科层次小学教师（扶贫）、专科层次小学男教师、专科层次小学教学点教师、
       本科层次幼儿园教师、专科层次幼儿园教师、专科层次幼儿园教师（扶贫）、专科层次特殊教育教师，选择一项填写。
    4.考生按项目计划来源、培养类型、培养学校、挂靠学校、招生计划种类、定向县市区或乡镇、招生专业依次分类排序。
    5.本表请用Excel表格编制。</t>
  </si>
  <si>
    <t>附件21</t>
  </si>
  <si>
    <t>2022年湖南省各县市区初中起点乡村教师公费定向培养计划招生录取控制分数线（等第）汇总表</t>
  </si>
  <si>
    <r>
      <rPr>
        <sz val="10"/>
        <color rgb="FF000000"/>
        <rFont val="宋体"/>
        <charset val="134"/>
      </rPr>
      <t>市州名称（盖章）：</t>
    </r>
    <r>
      <rPr>
        <sz val="10"/>
        <color rgb="FF000000"/>
        <rFont val="Times New Roman"/>
        <charset val="134"/>
      </rPr>
      <t xml:space="preserve">                                                            </t>
    </r>
    <r>
      <rPr>
        <sz val="10"/>
        <color rgb="FF000000"/>
        <rFont val="宋体"/>
        <charset val="134"/>
      </rPr>
      <t>填表时间：</t>
    </r>
    <r>
      <rPr>
        <sz val="10"/>
        <color rgb="FF000000"/>
        <rFont val="Times New Roman"/>
        <charset val="134"/>
      </rPr>
      <t xml:space="preserve">       </t>
    </r>
    <r>
      <rPr>
        <sz val="10"/>
        <color rgb="FF000000"/>
        <rFont val="宋体"/>
        <charset val="134"/>
      </rPr>
      <t>年</t>
    </r>
    <r>
      <rPr>
        <sz val="10"/>
        <color rgb="FF000000"/>
        <rFont val="Times New Roman"/>
        <charset val="134"/>
      </rPr>
      <t xml:space="preserve">      </t>
    </r>
    <r>
      <rPr>
        <sz val="10"/>
        <color rgb="FF000000"/>
        <rFont val="宋体"/>
        <charset val="134"/>
      </rPr>
      <t>月</t>
    </r>
    <r>
      <rPr>
        <sz val="10"/>
        <color rgb="FF000000"/>
        <rFont val="Times New Roman"/>
        <charset val="134"/>
      </rPr>
      <t xml:space="preserve">      </t>
    </r>
    <r>
      <rPr>
        <sz val="10"/>
        <color rgb="FF000000"/>
        <rFont val="宋体"/>
        <charset val="134"/>
      </rPr>
      <t>日</t>
    </r>
    <r>
      <rPr>
        <sz val="10"/>
        <color rgb="FF000000"/>
        <rFont val="Times New Roman"/>
        <charset val="134"/>
      </rPr>
      <t xml:space="preserve">                                                    </t>
    </r>
    <r>
      <rPr>
        <sz val="10"/>
        <color rgb="FF000000"/>
        <rFont val="宋体"/>
        <charset val="134"/>
      </rPr>
      <t>负责人签名：</t>
    </r>
  </si>
  <si>
    <t>省级项目计划</t>
  </si>
  <si>
    <t>市州项目计划</t>
  </si>
  <si>
    <t>初中起点专科层次特殊教育教师</t>
  </si>
  <si>
    <t>初中起点本科层次小学教师</t>
  </si>
  <si>
    <t>初中起点本科层次小学教师（扶贫）</t>
  </si>
  <si>
    <t>初中起点本科层次小学男教师</t>
  </si>
  <si>
    <t>初中起点专科层次小学教师</t>
  </si>
  <si>
    <t>初中起点专科层次小学教师（扶贫）</t>
  </si>
  <si>
    <t>初中起点专科层次小学男教师</t>
  </si>
  <si>
    <t>初中起点本科层次幼儿园教师</t>
  </si>
  <si>
    <t>初中起点专科层次幼儿园教师</t>
  </si>
  <si>
    <t>初中起点专科层次小学教学点教师</t>
  </si>
  <si>
    <t>初中起点专科层次幼儿园教师（扶贫）</t>
  </si>
  <si>
    <t>注：1.无相应招生培养类型的在相应栏目中填写“无”。
    2.本表请用Excel表格编辑。</t>
  </si>
  <si>
    <t>附件22</t>
  </si>
  <si>
    <t>2022年湖南省各县市区普通高中招生录取控制分数线（等第）及中考相关情况汇总表</t>
  </si>
  <si>
    <r>
      <rPr>
        <sz val="11"/>
        <color rgb="FF000000"/>
        <rFont val="宋体"/>
        <charset val="134"/>
      </rPr>
      <t>市州名称（盖章）：</t>
    </r>
    <r>
      <rPr>
        <sz val="11"/>
        <color rgb="FF000000"/>
        <rFont val="Times New Roman"/>
        <charset val="134"/>
      </rPr>
      <t xml:space="preserve">                                        </t>
    </r>
    <r>
      <rPr>
        <sz val="11"/>
        <color rgb="FF000000"/>
        <rFont val="宋体"/>
        <charset val="134"/>
      </rPr>
      <t>填表时间：</t>
    </r>
    <r>
      <rPr>
        <sz val="11"/>
        <color rgb="FF000000"/>
        <rFont val="Times New Roman"/>
        <charset val="134"/>
      </rPr>
      <t xml:space="preserve">       </t>
    </r>
    <r>
      <rPr>
        <sz val="11"/>
        <color rgb="FF000000"/>
        <rFont val="宋体"/>
        <charset val="134"/>
      </rPr>
      <t>年</t>
    </r>
    <r>
      <rPr>
        <sz val="11"/>
        <color rgb="FF000000"/>
        <rFont val="Times New Roman"/>
        <charset val="134"/>
      </rPr>
      <t xml:space="preserve">      </t>
    </r>
    <r>
      <rPr>
        <sz val="11"/>
        <color rgb="FF000000"/>
        <rFont val="宋体"/>
        <charset val="134"/>
      </rPr>
      <t>月</t>
    </r>
    <r>
      <rPr>
        <sz val="11"/>
        <color rgb="FF000000"/>
        <rFont val="Times New Roman"/>
        <charset val="134"/>
      </rPr>
      <t xml:space="preserve">      </t>
    </r>
    <r>
      <rPr>
        <sz val="11"/>
        <color rgb="FF000000"/>
        <rFont val="宋体"/>
        <charset val="134"/>
      </rPr>
      <t>日</t>
    </r>
    <r>
      <rPr>
        <sz val="11"/>
        <color rgb="FF000000"/>
        <rFont val="Times New Roman"/>
        <charset val="134"/>
      </rPr>
      <t xml:space="preserve">                                               </t>
    </r>
    <r>
      <rPr>
        <sz val="11"/>
        <color rgb="FF000000"/>
        <rFont val="宋体"/>
        <charset val="134"/>
      </rPr>
      <t>负责人签名：</t>
    </r>
  </si>
  <si>
    <t>普通高中计划内录取控制分数线（等第）及科目、分数的规定情况</t>
  </si>
  <si>
    <t>考生中考考试成绩情况</t>
  </si>
  <si>
    <r>
      <rPr>
        <sz val="11"/>
        <color rgb="FF000000"/>
        <rFont val="宋体"/>
        <charset val="134"/>
      </rPr>
      <t>备</t>
    </r>
    <r>
      <rPr>
        <sz val="11"/>
        <color rgb="FF000000"/>
        <rFont val="Times New Roman"/>
        <charset val="134"/>
      </rPr>
      <t xml:space="preserve"> </t>
    </r>
    <r>
      <rPr>
        <sz val="11"/>
        <color rgb="FF000000"/>
        <rFont val="宋体"/>
        <charset val="134"/>
      </rPr>
      <t>注</t>
    </r>
  </si>
  <si>
    <t>省级示范性普通高中计划内录取控制分数线（等第）</t>
  </si>
  <si>
    <t>市州级示范性普通高中计划内录取控制分数线（等第）</t>
  </si>
  <si>
    <t>一般普通高中计划内录取控制分数线（等第）</t>
  </si>
  <si>
    <t>招生录取科目数</t>
  </si>
  <si>
    <t>所含科目的卷面总满分</t>
  </si>
  <si>
    <t>中考最高分</t>
  </si>
  <si>
    <t>中考平均分</t>
  </si>
  <si>
    <r>
      <rPr>
        <sz val="11"/>
        <color rgb="FF000000"/>
        <rFont val="宋体"/>
        <charset val="134"/>
      </rPr>
      <t>注：</t>
    </r>
    <r>
      <rPr>
        <sz val="11"/>
        <color rgb="FF000000"/>
        <rFont val="Times New Roman"/>
        <charset val="134"/>
      </rPr>
      <t>1</t>
    </r>
    <r>
      <rPr>
        <sz val="11"/>
        <color rgb="FF000000"/>
        <rFont val="宋体"/>
        <charset val="134"/>
      </rPr>
      <t xml:space="preserve">．当省级示范性普通高中、市州级示范性普通高中、一般普通高中三类高中学校中的相应类型学校有两所及以上时，应分别填写其计划内录取
</t>
    </r>
    <r>
      <rPr>
        <sz val="11"/>
        <color rgb="FF000000"/>
        <rFont val="Times New Roman"/>
        <charset val="134"/>
      </rPr>
      <t xml:space="preserve">             </t>
    </r>
    <r>
      <rPr>
        <sz val="11"/>
        <color rgb="FF000000"/>
        <rFont val="宋体"/>
        <charset val="134"/>
      </rPr>
      <t>控制</t>
    </r>
    <r>
      <rPr>
        <sz val="11"/>
        <color rgb="FF000000"/>
        <rFont val="宋体"/>
        <charset val="134"/>
      </rPr>
      <t xml:space="preserve">分数线（等第）的平均值，并在备注栏中注明。
</t>
    </r>
    <r>
      <rPr>
        <sz val="11"/>
        <color rgb="FF000000"/>
        <rFont val="Times New Roman"/>
        <charset val="134"/>
      </rPr>
      <t xml:space="preserve">       2</t>
    </r>
    <r>
      <rPr>
        <sz val="11"/>
        <color rgb="FF000000"/>
        <rFont val="宋体"/>
        <charset val="134"/>
      </rPr>
      <t xml:space="preserve">．无省级示范性普通高中、市州级示范性普通高中的县市区，应在相应录取控制分数控制分数线（等第）栏目中填写“无”。
</t>
    </r>
    <r>
      <rPr>
        <sz val="11"/>
        <color rgb="FF000000"/>
        <rFont val="Times New Roman"/>
        <charset val="134"/>
      </rPr>
      <t xml:space="preserve">       3</t>
    </r>
    <r>
      <rPr>
        <sz val="11"/>
        <color rgb="FF000000"/>
        <rFont val="宋体"/>
        <charset val="134"/>
      </rPr>
      <t>．本表请用</t>
    </r>
    <r>
      <rPr>
        <sz val="11"/>
        <color rgb="FF000000"/>
        <rFont val="Times New Roman"/>
        <charset val="134"/>
      </rPr>
      <t>Excel</t>
    </r>
    <r>
      <rPr>
        <sz val="11"/>
        <color rgb="FF000000"/>
        <rFont val="宋体"/>
        <charset val="134"/>
      </rPr>
      <t>表格编辑。</t>
    </r>
  </si>
  <si>
    <t>附件23</t>
  </si>
  <si>
    <t>2022年湖南省初中起点乡村教师公费定向培养计划招生预录取考生最低分数情况汇总表（一）</t>
  </si>
  <si>
    <t>小学教育</t>
  </si>
  <si>
    <t>普通计划</t>
  </si>
  <si>
    <t>民族乡计划</t>
  </si>
  <si>
    <t>……</t>
  </si>
  <si>
    <t>注：1.本表的填写范围：项目计划来源：省级项目计划；培养类型：小学教师；培养层次：本科。
    2.无相应招生培养类型的在相应栏目中填写“无”。
    3.本表请用Excel表格编辑。</t>
  </si>
  <si>
    <t>附件24</t>
  </si>
  <si>
    <t>2022年湖南省初中起点乡村教师公费定向培养计划招生预录取考生最低分数情况汇总表（二）</t>
  </si>
  <si>
    <r>
      <rPr>
        <sz val="10"/>
        <color rgb="FF000000"/>
        <rFont val="宋体"/>
        <charset val="134"/>
      </rPr>
      <t>备</t>
    </r>
    <r>
      <rPr>
        <sz val="10"/>
        <color rgb="FF000000"/>
        <rFont val="Times New Roman"/>
        <charset val="134"/>
      </rPr>
      <t xml:space="preserve">  </t>
    </r>
    <r>
      <rPr>
        <sz val="10"/>
        <color rgb="FF000000"/>
        <rFont val="宋体"/>
        <charset val="134"/>
      </rPr>
      <t>注</t>
    </r>
  </si>
  <si>
    <t>本科层次小学男教师</t>
  </si>
  <si>
    <t>专科层次小学教师</t>
  </si>
  <si>
    <t>专科层次小学男教师</t>
  </si>
  <si>
    <t>本科层次幼儿园教师</t>
  </si>
  <si>
    <t>专科层次幼儿园教师</t>
  </si>
  <si>
    <t>附件25</t>
  </si>
  <si>
    <t>2022年湖南省初中起点乡村教师公费定向培养计划招生
预录取考生最低分数情况汇总表（三）</t>
  </si>
  <si>
    <r>
      <rPr>
        <sz val="10"/>
        <color rgb="FF000000"/>
        <rFont val="宋体"/>
        <charset val="134"/>
      </rPr>
      <t>市州名称（盖章）：</t>
    </r>
    <r>
      <rPr>
        <sz val="10"/>
        <color rgb="FF000000"/>
        <rFont val="Times New Roman"/>
        <charset val="134"/>
      </rPr>
      <t xml:space="preserve">                     </t>
    </r>
    <r>
      <rPr>
        <sz val="10"/>
        <color rgb="FF000000"/>
        <rFont val="宋体"/>
        <charset val="134"/>
      </rPr>
      <t>填表时间：</t>
    </r>
    <r>
      <rPr>
        <sz val="10"/>
        <color rgb="FF000000"/>
        <rFont val="Times New Roman"/>
        <charset val="134"/>
      </rPr>
      <t xml:space="preserve">       </t>
    </r>
    <r>
      <rPr>
        <sz val="10"/>
        <color rgb="FF000000"/>
        <rFont val="宋体"/>
        <charset val="134"/>
      </rPr>
      <t>年</t>
    </r>
    <r>
      <rPr>
        <sz val="10"/>
        <color rgb="FF000000"/>
        <rFont val="Times New Roman"/>
        <charset val="134"/>
      </rPr>
      <t xml:space="preserve">      </t>
    </r>
    <r>
      <rPr>
        <sz val="10"/>
        <color rgb="FF000000"/>
        <rFont val="宋体"/>
        <charset val="134"/>
      </rPr>
      <t>月</t>
    </r>
    <r>
      <rPr>
        <sz val="10"/>
        <color rgb="FF000000"/>
        <rFont val="Times New Roman"/>
        <charset val="134"/>
      </rPr>
      <t xml:space="preserve">      </t>
    </r>
    <r>
      <rPr>
        <sz val="10"/>
        <color rgb="FF000000"/>
        <rFont val="宋体"/>
        <charset val="134"/>
      </rPr>
      <t>日</t>
    </r>
    <r>
      <rPr>
        <sz val="10"/>
        <color rgb="FF000000"/>
        <rFont val="Times New Roman"/>
        <charset val="134"/>
      </rPr>
      <t xml:space="preserve">          </t>
    </r>
    <r>
      <rPr>
        <sz val="10"/>
        <color rgb="FF000000"/>
        <rFont val="宋体"/>
        <charset val="134"/>
      </rPr>
      <t>负责人签名：</t>
    </r>
  </si>
  <si>
    <r>
      <rPr>
        <sz val="10"/>
        <color theme="1"/>
        <rFont val="宋体"/>
        <charset val="134"/>
        <scheme val="minor"/>
      </rPr>
      <t>备</t>
    </r>
    <r>
      <rPr>
        <sz val="10"/>
        <color rgb="FF000000"/>
        <rFont val="Times New Roman"/>
        <charset val="134"/>
      </rPr>
      <t xml:space="preserve">  </t>
    </r>
    <r>
      <rPr>
        <sz val="10"/>
        <color rgb="FF000000"/>
        <rFont val="宋体"/>
        <charset val="134"/>
      </rPr>
      <t>注</t>
    </r>
  </si>
  <si>
    <t>本科层次小学教师（扶贫）</t>
  </si>
  <si>
    <t>专科层次小学教师（扶贫）</t>
  </si>
  <si>
    <t>专科层次特殊教育教师</t>
  </si>
  <si>
    <t>专科层次小学教学点教师</t>
  </si>
  <si>
    <t>专科层次幼儿园教师（扶贫）</t>
  </si>
  <si>
    <t xml:space="preserve">注：1.无相应招生培养类型的在相应栏目中填写“无”。
    2.本表请用Excel表格编辑。 </t>
  </si>
  <si>
    <t>附件26</t>
  </si>
  <si>
    <t>2022年湖南省初中起点乡村教师公费定向师范生招生预录取考生名册</t>
  </si>
  <si>
    <t>考生总成绩</t>
  </si>
  <si>
    <t>体检结论</t>
  </si>
  <si>
    <t>预录取情况</t>
  </si>
  <si>
    <t>注：1.“项目计划来源”栏：省级项目计划、市州项目计划，选择一项填写。
    2.“培养类型”栏：本科层次小学教师、本科层次小学教师（扶贫）、本科层次小学男教师、专科层次小学教师、专科层次小学教师（扶贫）、专科层次小学男教师、专科层次
      小学教学点教师、本科层次幼儿园教师、专科层次幼儿园教师、专科层次幼儿园教师（扶贫）、专科层次特殊教育教师，选择一项填写。
    3.考生按项目计划来源、培养类型、培养学校、挂靠学校、招生计划种类、定向县市区或乡镇、招生专业依次分类排序。
    4.本表请用Excel表格编制。</t>
  </si>
  <si>
    <t>附件27</t>
  </si>
  <si>
    <t>2022年湖南省初中起点乡村教师公费定向师范生招生录取考生名册</t>
  </si>
  <si>
    <t xml:space="preserve">学校名称（盖章）：                           　　 填表时间：     年   月   日                    　    　  负责人签名：           </t>
  </si>
  <si>
    <t>录取情况</t>
  </si>
  <si>
    <t>附件28</t>
  </si>
  <si>
    <t>2022年湖南省初中起点乡村教师公费定向师范生招生未报到新生名册</t>
  </si>
  <si>
    <t>填报单位（盖章）：                   填表人：                联系电话：            　　 填表时间：     年   月   日</t>
  </si>
  <si>
    <t>姓名</t>
  </si>
  <si>
    <t>注：1.“项目计划来源”栏：省级项目计划、市州项目计划，选择一项填写。
    2.“培养类型”栏：本科层次小学教师、本科层次小学男教师、本科层次小学教师（扶贫）、专科层次小学教师、专科层次小学教师（扶贫）、专科层次小学
       男教师、专科层次小学教学点教师、本科层次幼儿园教师、专科层次幼儿园教师、专科层次幼儿园教师（扶贫）、专科层次特殊教育教师，选择一项填写。
    3.考生按项目计划来源、培养类型、培养学校、挂靠学校、招生计划种类、定向县市区或乡镇、招生专业依次分类排序。
    4.本表请用Excel表格编制。</t>
  </si>
  <si>
    <t>附件29</t>
  </si>
  <si>
    <t>2022年湖南省公费定向师范毕业生违约处理情况汇总表</t>
  </si>
  <si>
    <r>
      <rPr>
        <sz val="10"/>
        <color theme="1"/>
        <rFont val="宋体"/>
        <charset val="134"/>
      </rPr>
      <t>填报单位（盖章）：</t>
    </r>
    <r>
      <rPr>
        <sz val="10"/>
        <color theme="1"/>
        <rFont val="Times New Roman"/>
        <charset val="134"/>
      </rPr>
      <t xml:space="preserve">                                                         </t>
    </r>
    <r>
      <rPr>
        <sz val="10"/>
        <color theme="1"/>
        <rFont val="宋体"/>
        <charset val="134"/>
      </rPr>
      <t>填报人：</t>
    </r>
    <r>
      <rPr>
        <sz val="10"/>
        <color theme="1"/>
        <rFont val="Times New Roman"/>
        <charset val="134"/>
      </rPr>
      <t xml:space="preserve">                                 </t>
    </r>
    <r>
      <rPr>
        <sz val="10"/>
        <color theme="1"/>
        <rFont val="宋体"/>
        <charset val="134"/>
      </rPr>
      <t>联系电话：</t>
    </r>
    <r>
      <rPr>
        <sz val="10"/>
        <color theme="1"/>
        <rFont val="Times New Roman"/>
        <charset val="134"/>
      </rPr>
      <t xml:space="preserve">                                                   </t>
    </r>
    <r>
      <rPr>
        <sz val="10"/>
        <color theme="1"/>
        <rFont val="宋体"/>
        <charset val="134"/>
      </rPr>
      <t>填报时间：</t>
    </r>
    <r>
      <rPr>
        <sz val="10"/>
        <color theme="1"/>
        <rFont val="Times New Roman"/>
        <charset val="134"/>
      </rPr>
      <t xml:space="preserve">       </t>
    </r>
    <r>
      <rPr>
        <sz val="10"/>
        <color theme="1"/>
        <rFont val="宋体"/>
        <charset val="134"/>
      </rPr>
      <t>年</t>
    </r>
    <r>
      <rPr>
        <sz val="10"/>
        <color theme="1"/>
        <rFont val="Times New Roman"/>
        <charset val="134"/>
      </rPr>
      <t xml:space="preserve">      </t>
    </r>
    <r>
      <rPr>
        <sz val="10"/>
        <color theme="1"/>
        <rFont val="宋体"/>
        <charset val="134"/>
      </rPr>
      <t>月</t>
    </r>
    <r>
      <rPr>
        <sz val="10"/>
        <color theme="1"/>
        <rFont val="Times New Roman"/>
        <charset val="134"/>
      </rPr>
      <t xml:space="preserve">      </t>
    </r>
    <r>
      <rPr>
        <sz val="10"/>
        <color theme="1"/>
        <rFont val="宋体"/>
        <charset val="134"/>
      </rPr>
      <t>日</t>
    </r>
  </si>
  <si>
    <t>毕业学校</t>
  </si>
  <si>
    <t>毕业年度</t>
  </si>
  <si>
    <t>定向县市区</t>
  </si>
  <si>
    <t>违约处理情况</t>
  </si>
  <si>
    <t>违约处理机关</t>
  </si>
  <si>
    <t>违约处理文号</t>
  </si>
  <si>
    <t>下文时间</t>
  </si>
  <si>
    <t>违约的公费定向师范生缴纳违约费用（元）</t>
  </si>
  <si>
    <t>缴费时间</t>
  </si>
  <si>
    <t>退还的公费教育费用</t>
  </si>
  <si>
    <t>违约金</t>
  </si>
  <si>
    <r>
      <rPr>
        <sz val="10"/>
        <color theme="1"/>
        <rFont val="宋体"/>
        <charset val="134"/>
      </rPr>
      <t>注：</t>
    </r>
    <r>
      <rPr>
        <sz val="10"/>
        <color theme="1"/>
        <rFont val="Times New Roman"/>
        <charset val="134"/>
      </rPr>
      <t>1.</t>
    </r>
    <r>
      <rPr>
        <sz val="10"/>
        <color theme="1"/>
        <rFont val="宋体"/>
        <charset val="134"/>
      </rPr>
      <t>“下文时间”栏、“缴费时间”栏的填写格式：用</t>
    </r>
    <r>
      <rPr>
        <sz val="10"/>
        <color theme="1"/>
        <rFont val="Times New Roman"/>
        <charset val="134"/>
      </rPr>
      <t>8</t>
    </r>
    <r>
      <rPr>
        <sz val="10"/>
        <color theme="1"/>
        <rFont val="宋体"/>
        <charset val="134"/>
      </rPr>
      <t>位数时间格式，如时间为</t>
    </r>
    <r>
      <rPr>
        <sz val="10"/>
        <color theme="1"/>
        <rFont val="Times New Roman"/>
        <charset val="134"/>
      </rPr>
      <t>2016</t>
    </r>
    <r>
      <rPr>
        <sz val="10"/>
        <color theme="1"/>
        <rFont val="宋体"/>
        <charset val="134"/>
      </rPr>
      <t>年</t>
    </r>
    <r>
      <rPr>
        <sz val="10"/>
        <color theme="1"/>
        <rFont val="Times New Roman"/>
        <charset val="134"/>
      </rPr>
      <t>9</t>
    </r>
    <r>
      <rPr>
        <sz val="10"/>
        <color theme="1"/>
        <rFont val="宋体"/>
        <charset val="134"/>
      </rPr>
      <t>月</t>
    </r>
    <r>
      <rPr>
        <sz val="10"/>
        <color theme="1"/>
        <rFont val="Times New Roman"/>
        <charset val="134"/>
      </rPr>
      <t>17</t>
    </r>
    <r>
      <rPr>
        <sz val="10"/>
        <color theme="1"/>
        <rFont val="宋体"/>
        <charset val="134"/>
      </rPr>
      <t>日，则填</t>
    </r>
    <r>
      <rPr>
        <sz val="10"/>
        <color theme="1"/>
        <rFont val="Times New Roman"/>
        <charset val="134"/>
      </rPr>
      <t>20160917</t>
    </r>
    <r>
      <rPr>
        <sz val="10"/>
        <color theme="1"/>
        <rFont val="宋体"/>
        <charset val="134"/>
      </rPr>
      <t xml:space="preserve">。
</t>
    </r>
    <r>
      <rPr>
        <sz val="10"/>
        <color theme="1"/>
        <rFont val="Times New Roman"/>
        <charset val="134"/>
      </rPr>
      <t xml:space="preserve">        2.</t>
    </r>
    <r>
      <rPr>
        <sz val="10"/>
        <color theme="1"/>
        <rFont val="宋体"/>
        <charset val="134"/>
      </rPr>
      <t>属挂靠培养的，请在</t>
    </r>
    <r>
      <rPr>
        <sz val="10"/>
        <color theme="1"/>
        <rFont val="Times New Roman"/>
        <charset val="134"/>
      </rPr>
      <t xml:space="preserve"> </t>
    </r>
    <r>
      <rPr>
        <sz val="10"/>
        <color theme="1"/>
        <rFont val="宋体"/>
        <charset val="134"/>
      </rPr>
      <t>“备注”栏注明挂靠学校名称。</t>
    </r>
    <r>
      <rPr>
        <sz val="10"/>
        <color theme="1"/>
        <rFont val="Times New Roman"/>
        <charset val="134"/>
      </rPr>
      <t xml:space="preserve">        
        3.</t>
    </r>
    <r>
      <rPr>
        <sz val="10"/>
        <color theme="1"/>
        <rFont val="宋体"/>
        <charset val="134"/>
      </rPr>
      <t>本表请用</t>
    </r>
    <r>
      <rPr>
        <sz val="10"/>
        <color theme="1"/>
        <rFont val="Times New Roman"/>
        <charset val="134"/>
      </rPr>
      <t>Excel</t>
    </r>
    <r>
      <rPr>
        <sz val="10"/>
        <color theme="1"/>
        <rFont val="宋体"/>
        <charset val="134"/>
      </rPr>
      <t>表格编制。</t>
    </r>
  </si>
  <si>
    <t>附件30</t>
  </si>
  <si>
    <t>2022年湖南省初中起点乡村教师公费定向培养学校招生工作联系方式</t>
  </si>
  <si>
    <t>单位名称</t>
  </si>
  <si>
    <t>工作部门</t>
  </si>
  <si>
    <t>联系电话</t>
  </si>
  <si>
    <t>传真电话</t>
  </si>
  <si>
    <t>电子邮箱</t>
  </si>
  <si>
    <t>单位地址</t>
  </si>
  <si>
    <t>邮编</t>
  </si>
  <si>
    <t>蔡星</t>
  </si>
  <si>
    <t>招生就业处</t>
  </si>
  <si>
    <t>0731-88228033</t>
  </si>
  <si>
    <t>0731-88228169</t>
  </si>
  <si>
    <t>37949786@qq.com</t>
  </si>
  <si>
    <t>湖南省长沙市岳麓区枫林三路1015号</t>
  </si>
  <si>
    <t>谢娜娃</t>
  </si>
  <si>
    <t>0731-84036198</t>
  </si>
  <si>
    <t>0731-84036199</t>
  </si>
  <si>
    <t>湖南省长沙市星沙特立路9号</t>
  </si>
  <si>
    <t>杨光辉</t>
  </si>
  <si>
    <t>0737-4628168</t>
  </si>
  <si>
    <t>0737-4628858</t>
  </si>
  <si>
    <t>zs@hncu.edu.cn</t>
  </si>
  <si>
    <t>益阳市赫山区迎宾东路518号</t>
  </si>
  <si>
    <t>李华明</t>
  </si>
  <si>
    <t>招生就业工作作处</t>
  </si>
  <si>
    <t>073188105420</t>
  </si>
  <si>
    <t>cszyzjc2020@163.com</t>
  </si>
  <si>
    <t>长沙市高新技术开发区谷苑路155号</t>
  </si>
  <si>
    <t>杨东</t>
  </si>
  <si>
    <t>招生就业指导处</t>
  </si>
  <si>
    <t>0736-7272844</t>
  </si>
  <si>
    <t>0736-7797616</t>
  </si>
  <si>
    <t>160406962@qq.com</t>
  </si>
  <si>
    <t>湖南省常德市武陵区高泗路600号</t>
  </si>
  <si>
    <t>罗辉</t>
  </si>
  <si>
    <t>0735-2295666</t>
  </si>
  <si>
    <t>luohui@xnyesz.com</t>
  </si>
  <si>
    <t>郴州市北湖区南岭大道180号</t>
  </si>
  <si>
    <t>贺珊刚</t>
  </si>
  <si>
    <t>0739-5205117</t>
  </si>
  <si>
    <t>412874145@qq.com</t>
  </si>
  <si>
    <t>邵阳市大祥区学院南路湘中幼专</t>
  </si>
  <si>
    <t>廖克斯</t>
  </si>
  <si>
    <t>0745-2830270</t>
  </si>
  <si>
    <t>0745—2830270</t>
  </si>
  <si>
    <t>2339714668@qq.com</t>
  </si>
  <si>
    <t>湖南省怀化市中方县城荆坪社区</t>
  </si>
  <si>
    <t>胡剑</t>
  </si>
  <si>
    <t>教务处</t>
  </si>
  <si>
    <t>415569908@qq.com</t>
  </si>
  <si>
    <t>湖南省岳阳市湘北大道</t>
  </si>
  <si>
    <t>龙立文</t>
  </si>
  <si>
    <t>0734-8141393</t>
  </si>
  <si>
    <t>335485287@qq.com</t>
  </si>
  <si>
    <t>衡阳市雁峰区罗金桥4号</t>
  </si>
  <si>
    <t>刘红梅</t>
  </si>
  <si>
    <t>0746-6660811</t>
  </si>
  <si>
    <t>0746-6660181</t>
  </si>
  <si>
    <t>1471326599@qq.com</t>
  </si>
  <si>
    <t>永州市零陵区日升路</t>
  </si>
  <si>
    <t>陈育为</t>
  </si>
  <si>
    <t>0731—22028297</t>
  </si>
  <si>
    <t>0731—22028108</t>
  </si>
  <si>
    <t>6739352@qq,com</t>
  </si>
  <si>
    <t>株洲市云龙示范区智慧路89号</t>
  </si>
  <si>
    <t>陈少雄</t>
  </si>
  <si>
    <t>招生就业科</t>
  </si>
  <si>
    <t>0737-6183777</t>
  </si>
  <si>
    <t>yyszzsjy@yyshizhuan.com</t>
  </si>
  <si>
    <t>益阳市益阳大道西238号</t>
  </si>
  <si>
    <t>杨红霞</t>
  </si>
  <si>
    <t>招生办</t>
  </si>
  <si>
    <t>0738-5519516</t>
  </si>
  <si>
    <t>0738-5513845</t>
  </si>
  <si>
    <t>ldyzzsb@163.com</t>
  </si>
  <si>
    <t>冷水江市荷叶路1号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</si>
</sst>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4">
    <font>
      <sz val="11"/>
      <color theme="1"/>
      <name val="宋体"/>
      <charset val="134"/>
      <scheme val="minor"/>
    </font>
    <font>
      <sz val="12"/>
      <color theme="1"/>
      <name val="方正小标宋简体"/>
      <charset val="134"/>
    </font>
    <font>
      <sz val="16"/>
      <color theme="1"/>
      <name val="方正小标宋简体"/>
      <charset val="134"/>
    </font>
    <font>
      <sz val="9"/>
      <color theme="1"/>
      <name val="宋体"/>
      <charset val="134"/>
      <scheme val="minor"/>
    </font>
    <font>
      <u/>
      <sz val="9"/>
      <color theme="1"/>
      <name val="宋体"/>
      <charset val="134"/>
      <scheme val="minor"/>
    </font>
    <font>
      <sz val="9"/>
      <color theme="1"/>
      <name val="仿宋_GB2312"/>
      <charset val="134"/>
    </font>
    <font>
      <sz val="10"/>
      <color theme="1"/>
      <name val="宋体"/>
      <charset val="134"/>
    </font>
    <font>
      <sz val="10"/>
      <color theme="1"/>
      <name val="Times New Roman"/>
      <charset val="134"/>
    </font>
    <font>
      <sz val="10"/>
      <color theme="1"/>
      <name val="宋体"/>
      <charset val="134"/>
      <scheme val="minor"/>
    </font>
    <font>
      <sz val="10"/>
      <color theme="1"/>
      <name val="方正小标宋简体"/>
      <charset val="134"/>
    </font>
    <font>
      <sz val="10"/>
      <color rgb="FF000000"/>
      <name val="宋体"/>
      <charset val="134"/>
    </font>
    <font>
      <sz val="10"/>
      <color theme="1"/>
      <name val="宋体"/>
      <charset val="134"/>
    </font>
    <font>
      <sz val="8"/>
      <color theme="1"/>
      <name val="宋体"/>
      <charset val="134"/>
    </font>
    <font>
      <sz val="8"/>
      <color rgb="FF000000"/>
      <name val="宋体"/>
      <charset val="134"/>
    </font>
    <font>
      <sz val="8"/>
      <color theme="1"/>
      <name val="宋体"/>
      <charset val="134"/>
    </font>
    <font>
      <sz val="16"/>
      <color theme="1"/>
      <name val="宋体"/>
      <charset val="134"/>
      <scheme val="minor"/>
    </font>
    <font>
      <sz val="10"/>
      <color theme="1"/>
      <name val="宋体"/>
      <charset val="134"/>
      <scheme val="minor"/>
    </font>
    <font>
      <sz val="10"/>
      <color rgb="FF000000"/>
      <name val="Times New Roman"/>
      <charset val="134"/>
    </font>
    <font>
      <sz val="10.5"/>
      <color rgb="FF000000"/>
      <name val="Times New Roman"/>
      <charset val="134"/>
    </font>
    <font>
      <sz val="16"/>
      <color theme="1"/>
      <name val="宋体"/>
      <charset val="134"/>
      <scheme val="minor"/>
    </font>
    <font>
      <sz val="10"/>
      <name val="宋体"/>
      <charset val="134"/>
    </font>
    <font>
      <sz val="16"/>
      <color rgb="FF000000"/>
      <name val="方正小标宋简体"/>
      <charset val="134"/>
    </font>
    <font>
      <sz val="16"/>
      <color rgb="FF000000"/>
      <name val="Times New Roman"/>
      <charset val="134"/>
    </font>
    <font>
      <sz val="11"/>
      <color rgb="FF000000"/>
      <name val="宋体"/>
      <charset val="134"/>
    </font>
    <font>
      <sz val="11"/>
      <color rgb="FF000000"/>
      <name val="Times New Roman"/>
      <charset val="134"/>
    </font>
    <font>
      <sz val="10"/>
      <name val="宋体"/>
      <charset val="134"/>
      <scheme val="minor"/>
    </font>
    <font>
      <b/>
      <sz val="9"/>
      <color theme="1"/>
      <name val="宋体"/>
      <charset val="134"/>
      <scheme val="minor"/>
    </font>
    <font>
      <b/>
      <sz val="10"/>
      <color theme="1"/>
      <name val="宋体"/>
      <charset val="134"/>
      <scheme val="minor"/>
    </font>
    <font>
      <b/>
      <sz val="11"/>
      <color theme="1"/>
      <name val="宋体"/>
      <charset val="134"/>
      <scheme val="minor"/>
    </font>
    <font>
      <sz val="9"/>
      <color theme="1"/>
      <name val="宋体"/>
      <charset val="134"/>
      <scheme val="minor"/>
    </font>
    <font>
      <sz val="12"/>
      <name val="宋体"/>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2"/>
      <color indexed="8"/>
      <name val="宋体"/>
      <charset val="134"/>
    </font>
    <font>
      <sz val="11"/>
      <color rgb="FFFA7D00"/>
      <name val="宋体"/>
      <charset val="0"/>
      <scheme val="minor"/>
    </font>
    <font>
      <sz val="11"/>
      <color theme="1"/>
      <name val="宋体"/>
      <charset val="134"/>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u/>
      <sz val="11"/>
      <color theme="10"/>
      <name val="宋体"/>
      <charset val="134"/>
      <scheme val="minor"/>
    </font>
    <font>
      <sz val="11"/>
      <color rgb="FF006100"/>
      <name val="宋体"/>
      <charset val="0"/>
      <scheme val="minor"/>
    </font>
    <font>
      <b/>
      <sz val="11"/>
      <color rgb="FFFFFFFF"/>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9C6500"/>
      <name val="宋体"/>
      <charset val="0"/>
      <scheme val="minor"/>
    </font>
    <font>
      <sz val="8"/>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71">
    <xf numFmtId="0" fontId="0" fillId="0" borderId="0">
      <alignment vertical="center"/>
    </xf>
    <xf numFmtId="42" fontId="37" fillId="0" borderId="0" applyFont="0" applyFill="0" applyBorder="0" applyAlignment="0" applyProtection="0">
      <alignment vertical="center"/>
    </xf>
    <xf numFmtId="0" fontId="31" fillId="10" borderId="0" applyNumberFormat="0" applyBorder="0" applyAlignment="0" applyProtection="0">
      <alignment vertical="center"/>
    </xf>
    <xf numFmtId="0" fontId="40" fillId="15" borderId="20" applyNumberFormat="0" applyAlignment="0" applyProtection="0">
      <alignment vertical="center"/>
    </xf>
    <xf numFmtId="44" fontId="37" fillId="0" borderId="0" applyFont="0" applyFill="0" applyBorder="0" applyAlignment="0" applyProtection="0">
      <alignment vertical="center"/>
    </xf>
    <xf numFmtId="0" fontId="30" fillId="0" borderId="0">
      <alignment vertical="center"/>
    </xf>
    <xf numFmtId="41" fontId="37" fillId="0" borderId="0" applyFont="0" applyFill="0" applyBorder="0" applyAlignment="0" applyProtection="0">
      <alignment vertical="center"/>
    </xf>
    <xf numFmtId="0" fontId="31" fillId="14" borderId="0" applyNumberFormat="0" applyBorder="0" applyAlignment="0" applyProtection="0">
      <alignment vertical="center"/>
    </xf>
    <xf numFmtId="0" fontId="43" fillId="18" borderId="0" applyNumberFormat="0" applyBorder="0" applyAlignment="0" applyProtection="0">
      <alignment vertical="center"/>
    </xf>
    <xf numFmtId="43" fontId="37" fillId="0" borderId="0" applyFont="0" applyFill="0" applyBorder="0" applyAlignment="0" applyProtection="0">
      <alignment vertical="center"/>
    </xf>
    <xf numFmtId="0" fontId="32" fillId="20" borderId="0" applyNumberFormat="0" applyBorder="0" applyAlignment="0" applyProtection="0">
      <alignment vertical="center"/>
    </xf>
    <xf numFmtId="0" fontId="44" fillId="0" borderId="0" applyNumberFormat="0" applyFill="0" applyBorder="0" applyAlignment="0" applyProtection="0">
      <alignment vertical="center"/>
    </xf>
    <xf numFmtId="9" fontId="37" fillId="0" borderId="0" applyFont="0" applyFill="0" applyBorder="0" applyAlignment="0" applyProtection="0">
      <alignment vertical="center"/>
    </xf>
    <xf numFmtId="0" fontId="30" fillId="0" borderId="0">
      <alignment vertical="center"/>
    </xf>
    <xf numFmtId="0" fontId="33" fillId="0" borderId="0" applyNumberFormat="0" applyFill="0" applyBorder="0" applyAlignment="0" applyProtection="0">
      <alignment vertical="center"/>
    </xf>
    <xf numFmtId="0" fontId="47" fillId="0" borderId="0">
      <alignment vertical="center"/>
    </xf>
    <xf numFmtId="0" fontId="37" fillId="12" borderId="21" applyNumberFormat="0" applyFont="0" applyAlignment="0" applyProtection="0">
      <alignment vertical="center"/>
    </xf>
    <xf numFmtId="0" fontId="32" fillId="24" borderId="0" applyNumberFormat="0" applyBorder="0" applyAlignment="0" applyProtection="0">
      <alignment vertical="center"/>
    </xf>
    <xf numFmtId="0" fontId="3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0" borderId="22" applyNumberFormat="0" applyFill="0" applyAlignment="0" applyProtection="0">
      <alignment vertical="center"/>
    </xf>
    <xf numFmtId="0" fontId="41" fillId="0" borderId="22" applyNumberFormat="0" applyFill="0" applyAlignment="0" applyProtection="0">
      <alignment vertical="center"/>
    </xf>
    <xf numFmtId="0" fontId="32" fillId="6" borderId="0" applyNumberFormat="0" applyBorder="0" applyAlignment="0" applyProtection="0">
      <alignment vertical="center"/>
    </xf>
    <xf numFmtId="0" fontId="34" fillId="0" borderId="18" applyNumberFormat="0" applyFill="0" applyAlignment="0" applyProtection="0">
      <alignment vertical="center"/>
    </xf>
    <xf numFmtId="0" fontId="32" fillId="9" borderId="0" applyNumberFormat="0" applyBorder="0" applyAlignment="0" applyProtection="0">
      <alignment vertical="center"/>
    </xf>
    <xf numFmtId="0" fontId="42" fillId="11" borderId="23" applyNumberFormat="0" applyAlignment="0" applyProtection="0">
      <alignment vertical="center"/>
    </xf>
    <xf numFmtId="0" fontId="35" fillId="0" borderId="0">
      <alignment vertical="center"/>
    </xf>
    <xf numFmtId="0" fontId="38" fillId="11" borderId="20" applyNumberFormat="0" applyAlignment="0" applyProtection="0">
      <alignment vertical="center"/>
    </xf>
    <xf numFmtId="0" fontId="46" fillId="23" borderId="24" applyNumberFormat="0" applyAlignment="0" applyProtection="0">
      <alignment vertical="center"/>
    </xf>
    <xf numFmtId="0" fontId="31" fillId="5" borderId="0" applyNumberFormat="0" applyBorder="0" applyAlignment="0" applyProtection="0">
      <alignment vertical="center"/>
    </xf>
    <xf numFmtId="0" fontId="32" fillId="13" borderId="0" applyNumberFormat="0" applyBorder="0" applyAlignment="0" applyProtection="0">
      <alignment vertical="center"/>
    </xf>
    <xf numFmtId="0" fontId="36" fillId="0" borderId="19" applyNumberFormat="0" applyFill="0" applyAlignment="0" applyProtection="0">
      <alignment vertical="center"/>
    </xf>
    <xf numFmtId="0" fontId="51" fillId="0" borderId="25" applyNumberFormat="0" applyFill="0" applyAlignment="0" applyProtection="0">
      <alignment vertical="center"/>
    </xf>
    <xf numFmtId="0" fontId="45" fillId="22" borderId="0" applyNumberFormat="0" applyBorder="0" applyAlignment="0" applyProtection="0">
      <alignment vertical="center"/>
    </xf>
    <xf numFmtId="0" fontId="30" fillId="0" borderId="0">
      <alignment vertical="center"/>
    </xf>
    <xf numFmtId="0" fontId="52" fillId="27" borderId="0" applyNumberFormat="0" applyBorder="0" applyAlignment="0" applyProtection="0">
      <alignment vertical="center"/>
    </xf>
    <xf numFmtId="0" fontId="31" fillId="19" borderId="0" applyNumberFormat="0" applyBorder="0" applyAlignment="0" applyProtection="0">
      <alignment vertical="center"/>
    </xf>
    <xf numFmtId="0" fontId="32" fillId="4" borderId="0" applyNumberFormat="0" applyBorder="0" applyAlignment="0" applyProtection="0">
      <alignment vertical="center"/>
    </xf>
    <xf numFmtId="0" fontId="31" fillId="17" borderId="0" applyNumberFormat="0" applyBorder="0" applyAlignment="0" applyProtection="0">
      <alignment vertical="center"/>
    </xf>
    <xf numFmtId="0" fontId="31" fillId="29" borderId="0" applyNumberFormat="0" applyBorder="0" applyAlignment="0" applyProtection="0">
      <alignment vertical="center"/>
    </xf>
    <xf numFmtId="0" fontId="31" fillId="26" borderId="0" applyNumberFormat="0" applyBorder="0" applyAlignment="0" applyProtection="0">
      <alignment vertical="center"/>
    </xf>
    <xf numFmtId="0" fontId="31" fillId="8" borderId="0" applyNumberFormat="0" applyBorder="0" applyAlignment="0" applyProtection="0">
      <alignment vertical="center"/>
    </xf>
    <xf numFmtId="0" fontId="32" fillId="31" borderId="0" applyNumberFormat="0" applyBorder="0" applyAlignment="0" applyProtection="0">
      <alignment vertical="center"/>
    </xf>
    <xf numFmtId="0" fontId="32" fillId="7" borderId="0" applyNumberFormat="0" applyBorder="0" applyAlignment="0" applyProtection="0">
      <alignment vertical="center"/>
    </xf>
    <xf numFmtId="0" fontId="31" fillId="21" borderId="0" applyNumberFormat="0" applyBorder="0" applyAlignment="0" applyProtection="0">
      <alignment vertical="center"/>
    </xf>
    <xf numFmtId="0" fontId="31" fillId="30" borderId="0" applyNumberFormat="0" applyBorder="0" applyAlignment="0" applyProtection="0">
      <alignment vertical="center"/>
    </xf>
    <xf numFmtId="0" fontId="30" fillId="0" borderId="0">
      <alignment vertical="center"/>
    </xf>
    <xf numFmtId="0" fontId="32" fillId="33" borderId="0" applyNumberFormat="0" applyBorder="0" applyAlignment="0" applyProtection="0">
      <alignment vertical="center"/>
    </xf>
    <xf numFmtId="0" fontId="31" fillId="3" borderId="0" applyNumberFormat="0" applyBorder="0" applyAlignment="0" applyProtection="0">
      <alignment vertical="center"/>
    </xf>
    <xf numFmtId="0" fontId="32" fillId="16" borderId="0" applyNumberFormat="0" applyBorder="0" applyAlignment="0" applyProtection="0">
      <alignment vertical="center"/>
    </xf>
    <xf numFmtId="0" fontId="32" fillId="28" borderId="0" applyNumberFormat="0" applyBorder="0" applyAlignment="0" applyProtection="0">
      <alignment vertical="center"/>
    </xf>
    <xf numFmtId="0" fontId="31" fillId="32" borderId="0" applyNumberFormat="0" applyBorder="0" applyAlignment="0" applyProtection="0">
      <alignment vertical="center"/>
    </xf>
    <xf numFmtId="0" fontId="30" fillId="0" borderId="0">
      <alignment vertical="center"/>
    </xf>
    <xf numFmtId="0" fontId="32" fillId="25" borderId="0" applyNumberFormat="0" applyBorder="0" applyAlignment="0" applyProtection="0">
      <alignment vertical="center"/>
    </xf>
    <xf numFmtId="0" fontId="30" fillId="0" borderId="0">
      <alignment vertical="center"/>
    </xf>
    <xf numFmtId="0" fontId="30" fillId="0" borderId="0">
      <alignment vertical="center"/>
    </xf>
    <xf numFmtId="0" fontId="0" fillId="0" borderId="0"/>
    <xf numFmtId="0" fontId="30" fillId="0" borderId="0">
      <alignment vertical="center"/>
    </xf>
    <xf numFmtId="0" fontId="30" fillId="0" borderId="0">
      <alignment vertical="center"/>
    </xf>
    <xf numFmtId="0" fontId="30" fillId="0" borderId="0">
      <alignment vertical="center"/>
    </xf>
    <xf numFmtId="0" fontId="47" fillId="0" borderId="0">
      <alignment vertical="center"/>
    </xf>
    <xf numFmtId="0" fontId="35"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47" fillId="0" borderId="0">
      <alignment vertical="center"/>
    </xf>
    <xf numFmtId="0" fontId="47" fillId="0" borderId="0">
      <alignment vertical="center"/>
    </xf>
    <xf numFmtId="0" fontId="47" fillId="0" borderId="0">
      <alignment vertical="center"/>
    </xf>
  </cellStyleXfs>
  <cellXfs count="180">
    <xf numFmtId="0" fontId="0" fillId="0" borderId="0" xfId="0">
      <alignment vertical="center"/>
    </xf>
    <xf numFmtId="0" fontId="0" fillId="0" borderId="0" xfId="58"/>
    <xf numFmtId="0" fontId="0" fillId="0" borderId="0" xfId="58" applyAlignment="1">
      <alignment wrapText="1"/>
    </xf>
    <xf numFmtId="0" fontId="1" fillId="0" borderId="0" xfId="0" applyFont="1" applyAlignment="1">
      <alignment horizontal="left" vertical="center"/>
    </xf>
    <xf numFmtId="0" fontId="0" fillId="0" borderId="0" xfId="0" applyAlignment="1">
      <alignment horizontal="left" vertical="center"/>
    </xf>
    <xf numFmtId="0" fontId="2" fillId="0" borderId="1" xfId="58" applyFont="1" applyBorder="1" applyAlignment="1">
      <alignment horizontal="center" vertical="center"/>
    </xf>
    <xf numFmtId="0" fontId="3" fillId="0" borderId="2" xfId="58" applyFont="1" applyBorder="1" applyAlignment="1">
      <alignment horizontal="center" vertical="center"/>
    </xf>
    <xf numFmtId="0" fontId="3" fillId="0" borderId="2" xfId="58" applyFont="1" applyBorder="1" applyAlignment="1">
      <alignment horizontal="center" vertical="center" wrapText="1"/>
    </xf>
    <xf numFmtId="0" fontId="3" fillId="2" borderId="2" xfId="58" applyFont="1" applyFill="1" applyBorder="1" applyAlignment="1">
      <alignment horizontal="center" vertical="center"/>
    </xf>
    <xf numFmtId="0" fontId="3" fillId="2" borderId="2" xfId="65" applyFont="1" applyFill="1" applyBorder="1" applyAlignment="1">
      <alignment horizontal="center" vertical="center"/>
    </xf>
    <xf numFmtId="0" fontId="4" fillId="2" borderId="2" xfId="11"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58" applyFont="1" applyFill="1" applyBorder="1" applyAlignment="1">
      <alignment horizontal="center" vertical="center" wrapText="1"/>
    </xf>
    <xf numFmtId="0" fontId="4" fillId="2" borderId="2" xfId="11" applyFont="1" applyFill="1" applyBorder="1" applyAlignment="1" applyProtection="1">
      <alignment horizontal="center" vertical="center"/>
    </xf>
    <xf numFmtId="0" fontId="5" fillId="2" borderId="2" xfId="0" applyFont="1" applyFill="1" applyBorder="1" applyAlignment="1">
      <alignment horizontal="center" vertical="center"/>
    </xf>
    <xf numFmtId="0" fontId="3" fillId="0" borderId="2" xfId="58" applyFont="1"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8" fillId="0" borderId="2" xfId="0" applyFont="1" applyBorder="1" applyAlignment="1">
      <alignment horizontal="center" vertical="center"/>
    </xf>
    <xf numFmtId="0" fontId="6" fillId="0" borderId="2" xfId="0" applyFont="1" applyBorder="1" applyAlignment="1">
      <alignment horizontal="center" vertical="center" wrapText="1"/>
    </xf>
    <xf numFmtId="0" fontId="0" fillId="0" borderId="0" xfId="0" applyAlignment="1">
      <alignment vertical="center"/>
    </xf>
    <xf numFmtId="0" fontId="2" fillId="0" borderId="0" xfId="0" applyFont="1" applyBorder="1" applyAlignment="1">
      <alignment horizontal="center" vertical="center"/>
    </xf>
    <xf numFmtId="0" fontId="6" fillId="0" borderId="1" xfId="0" applyFont="1" applyBorder="1" applyAlignment="1">
      <alignment horizontal="left" vertical="center"/>
    </xf>
    <xf numFmtId="0" fontId="9"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6" fillId="0" borderId="2" xfId="0" applyFont="1" applyBorder="1" applyAlignment="1">
      <alignment horizontal="center" vertical="center"/>
    </xf>
    <xf numFmtId="0" fontId="11" fillId="0" borderId="2" xfId="0" applyFont="1" applyBorder="1">
      <alignment vertical="center"/>
    </xf>
    <xf numFmtId="0" fontId="11" fillId="0" borderId="6" xfId="0" applyFont="1" applyBorder="1" applyAlignment="1">
      <alignment horizontal="left" vertical="center" wrapText="1"/>
    </xf>
    <xf numFmtId="0" fontId="12" fillId="0" borderId="1" xfId="0" applyFont="1" applyBorder="1" applyAlignment="1">
      <alignment horizontal="left" vertical="center"/>
    </xf>
    <xf numFmtId="0" fontId="2"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2" fillId="0" borderId="2" xfId="0" applyFont="1" applyBorder="1" applyAlignment="1">
      <alignment horizontal="center" vertical="center"/>
    </xf>
    <xf numFmtId="0" fontId="0" fillId="0" borderId="2" xfId="0" applyBorder="1">
      <alignment vertical="center"/>
    </xf>
    <xf numFmtId="0" fontId="14" fillId="0" borderId="6" xfId="0" applyFont="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left" vertical="center"/>
    </xf>
    <xf numFmtId="0" fontId="2"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0" fillId="0" borderId="0" xfId="0" applyFont="1" applyAlignment="1">
      <alignment horizontal="left" vertical="center"/>
    </xf>
    <xf numFmtId="0" fontId="16" fillId="0" borderId="0" xfId="0" applyFont="1">
      <alignment vertical="center"/>
    </xf>
    <xf numFmtId="0" fontId="16" fillId="0" borderId="2" xfId="0" applyFont="1" applyBorder="1" applyAlignment="1">
      <alignment horizontal="center" vertical="center"/>
    </xf>
    <xf numFmtId="0" fontId="16" fillId="0" borderId="2" xfId="0" applyFont="1" applyBorder="1" applyAlignment="1">
      <alignment vertical="center"/>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6" fillId="0" borderId="2" xfId="0" applyFont="1" applyBorder="1">
      <alignment vertical="center"/>
    </xf>
    <xf numFmtId="0" fontId="18" fillId="0" borderId="2" xfId="0" applyFont="1" applyBorder="1" applyAlignment="1">
      <alignment horizontal="center" vertical="center" wrapText="1"/>
    </xf>
    <xf numFmtId="0" fontId="10" fillId="0" borderId="6" xfId="0" applyFont="1" applyBorder="1" applyAlignment="1">
      <alignment horizontal="left" vertical="center" wrapText="1"/>
    </xf>
    <xf numFmtId="0" fontId="19" fillId="0" borderId="0" xfId="0" applyFont="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0" fillId="0" borderId="3" xfId="0" applyFont="1" applyBorder="1" applyAlignment="1">
      <alignment horizontal="center" vertical="center" wrapText="1"/>
    </xf>
    <xf numFmtId="0" fontId="16" fillId="0" borderId="0" xfId="0" applyFont="1" applyAlignment="1">
      <alignment vertical="center" wrapText="1"/>
    </xf>
    <xf numFmtId="0" fontId="21"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7" fillId="0" borderId="2" xfId="0" applyFont="1" applyBorder="1" applyAlignment="1">
      <alignment horizontal="center" vertical="center"/>
    </xf>
    <xf numFmtId="0" fontId="10" fillId="0" borderId="5"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0" fillId="0" borderId="6" xfId="0" applyFont="1" applyBorder="1" applyAlignment="1">
      <alignment horizontal="left" vertical="center"/>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0" xfId="0" applyFont="1" applyAlignment="1">
      <alignment horizontal="left" vertical="center"/>
    </xf>
    <xf numFmtId="0" fontId="0" fillId="0" borderId="0" xfId="0" applyFont="1" applyBorder="1">
      <alignment vertical="center"/>
    </xf>
    <xf numFmtId="0" fontId="0" fillId="0" borderId="2" xfId="0" applyFont="1" applyBorder="1" applyAlignment="1">
      <alignment horizontal="center" vertical="center"/>
    </xf>
    <xf numFmtId="0" fontId="23"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3" fillId="0" borderId="6" xfId="0" applyFont="1" applyBorder="1" applyAlignment="1">
      <alignment horizontal="left"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5" fillId="0" borderId="7" xfId="66" applyFont="1" applyBorder="1" applyAlignment="1">
      <alignment horizontal="center" vertical="center"/>
    </xf>
    <xf numFmtId="0" fontId="25" fillId="0" borderId="8" xfId="66" applyFont="1" applyBorder="1" applyAlignment="1">
      <alignment horizontal="center" vertical="center"/>
    </xf>
    <xf numFmtId="0" fontId="25" fillId="0" borderId="9" xfId="66" applyFont="1" applyBorder="1" applyAlignment="1">
      <alignment horizontal="center" vertical="center"/>
    </xf>
    <xf numFmtId="0" fontId="25" fillId="0" borderId="2" xfId="66" applyFont="1" applyBorder="1" applyAlignment="1">
      <alignment horizontal="center" vertical="center" wrapText="1"/>
    </xf>
    <xf numFmtId="0" fontId="8" fillId="0" borderId="2" xfId="0" applyFont="1" applyBorder="1">
      <alignment vertical="center"/>
    </xf>
    <xf numFmtId="0" fontId="16" fillId="0" borderId="6" xfId="0" applyFont="1" applyBorder="1" applyAlignment="1">
      <alignment horizontal="left" vertical="center" wrapText="1"/>
    </xf>
    <xf numFmtId="0" fontId="16" fillId="0" borderId="6" xfId="0" applyFont="1" applyBorder="1" applyAlignment="1">
      <alignment horizontal="left" vertical="center"/>
    </xf>
    <xf numFmtId="0" fontId="25" fillId="0" borderId="2" xfId="66" applyFont="1" applyBorder="1" applyAlignment="1">
      <alignment horizontal="center" vertical="center"/>
    </xf>
    <xf numFmtId="0" fontId="25" fillId="0" borderId="3" xfId="66" applyFont="1" applyBorder="1" applyAlignment="1">
      <alignment horizontal="center" vertical="center" wrapText="1"/>
    </xf>
    <xf numFmtId="0" fontId="25" fillId="0" borderId="7" xfId="66" applyFont="1" applyBorder="1" applyAlignment="1">
      <alignment horizontal="center" vertical="center" wrapText="1"/>
    </xf>
    <xf numFmtId="0" fontId="25" fillId="0" borderId="8" xfId="66" applyFont="1" applyBorder="1" applyAlignment="1">
      <alignment horizontal="center" vertical="center" wrapText="1"/>
    </xf>
    <xf numFmtId="0" fontId="25" fillId="0" borderId="9" xfId="66" applyFont="1" applyBorder="1" applyAlignment="1">
      <alignment horizontal="center" vertical="center" wrapText="1"/>
    </xf>
    <xf numFmtId="0" fontId="25" fillId="0" borderId="5" xfId="66"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0" xfId="0" applyFont="1">
      <alignment vertical="center"/>
    </xf>
    <xf numFmtId="0" fontId="13" fillId="0" borderId="4" xfId="0" applyFont="1" applyBorder="1" applyAlignment="1">
      <alignment horizontal="center" vertical="center" wrapText="1"/>
    </xf>
    <xf numFmtId="0" fontId="12" fillId="0" borderId="6" xfId="0" applyFont="1" applyBorder="1" applyAlignment="1">
      <alignment horizontal="left" vertical="center"/>
    </xf>
    <xf numFmtId="0" fontId="2" fillId="0" borderId="0" xfId="58" applyFont="1" applyBorder="1" applyAlignment="1">
      <alignment horizontal="center" vertical="center" wrapText="1"/>
    </xf>
    <xf numFmtId="0" fontId="2" fillId="0" borderId="0" xfId="58" applyFont="1" applyBorder="1" applyAlignment="1">
      <alignment horizontal="center" vertical="center"/>
    </xf>
    <xf numFmtId="0" fontId="3" fillId="0" borderId="0" xfId="58" applyFont="1" applyBorder="1" applyAlignment="1">
      <alignment vertical="center" wrapText="1"/>
    </xf>
    <xf numFmtId="0" fontId="3" fillId="0" borderId="0" xfId="58" applyFont="1" applyBorder="1" applyAlignment="1">
      <alignment horizontal="right" vertical="center" wrapText="1"/>
    </xf>
    <xf numFmtId="0" fontId="26" fillId="2" borderId="2" xfId="58" applyFont="1" applyFill="1" applyBorder="1" applyAlignment="1">
      <alignment horizontal="center" vertical="center" wrapText="1"/>
    </xf>
    <xf numFmtId="0" fontId="26" fillId="2" borderId="10" xfId="58" applyFont="1" applyFill="1" applyBorder="1" applyAlignment="1">
      <alignment horizontal="center" vertical="center" wrapText="1"/>
    </xf>
    <xf numFmtId="0" fontId="3" fillId="2" borderId="10" xfId="58" applyFont="1" applyFill="1" applyBorder="1" applyAlignment="1">
      <alignment horizontal="center" vertical="center" wrapText="1"/>
    </xf>
    <xf numFmtId="0" fontId="3" fillId="2" borderId="11" xfId="58" applyFont="1" applyFill="1" applyBorder="1" applyAlignment="1">
      <alignment horizontal="center" vertical="center" wrapText="1"/>
    </xf>
    <xf numFmtId="0" fontId="26" fillId="2" borderId="11" xfId="58" applyFont="1" applyFill="1" applyBorder="1" applyAlignment="1">
      <alignment horizontal="center" vertical="center" wrapText="1"/>
    </xf>
    <xf numFmtId="0" fontId="3" fillId="0" borderId="11" xfId="58" applyFont="1" applyBorder="1" applyAlignment="1">
      <alignment horizontal="center" vertical="center" wrapText="1"/>
    </xf>
    <xf numFmtId="0" fontId="16" fillId="0" borderId="0" xfId="58" applyFont="1" applyBorder="1" applyAlignment="1">
      <alignment vertical="center" wrapText="1"/>
    </xf>
    <xf numFmtId="0" fontId="16" fillId="0" borderId="1" xfId="58" applyFont="1" applyBorder="1" applyAlignment="1">
      <alignment horizontal="right" vertical="center" wrapText="1"/>
    </xf>
    <xf numFmtId="0" fontId="16" fillId="0" borderId="2" xfId="58" applyFont="1" applyBorder="1" applyAlignment="1">
      <alignment horizontal="center" vertical="center" wrapText="1"/>
    </xf>
    <xf numFmtId="0" fontId="27" fillId="2" borderId="2" xfId="58" applyFont="1" applyFill="1" applyBorder="1" applyAlignment="1">
      <alignment horizontal="center" vertical="center" wrapText="1"/>
    </xf>
    <xf numFmtId="0" fontId="28" fillId="2" borderId="2" xfId="58" applyFont="1" applyFill="1" applyBorder="1" applyAlignment="1">
      <alignment horizontal="center" vertical="center" wrapText="1"/>
    </xf>
    <xf numFmtId="0" fontId="27" fillId="2" borderId="10" xfId="58" applyFont="1" applyFill="1" applyBorder="1" applyAlignment="1">
      <alignment horizontal="center" vertical="center" wrapText="1"/>
    </xf>
    <xf numFmtId="0" fontId="28" fillId="2" borderId="10" xfId="58" applyFont="1" applyFill="1" applyBorder="1" applyAlignment="1">
      <alignment horizontal="center" vertical="center" wrapText="1"/>
    </xf>
    <xf numFmtId="0" fontId="16" fillId="0" borderId="11" xfId="58" applyFont="1" applyBorder="1" applyAlignment="1">
      <alignment horizontal="center" vertical="center" wrapText="1"/>
    </xf>
    <xf numFmtId="0" fontId="0" fillId="0" borderId="11" xfId="58" applyBorder="1" applyAlignment="1">
      <alignment horizontal="center" vertical="center" wrapText="1"/>
    </xf>
    <xf numFmtId="0" fontId="27" fillId="2" borderId="11" xfId="58" applyFont="1" applyFill="1" applyBorder="1" applyAlignment="1">
      <alignment horizontal="center" vertical="center" wrapText="1"/>
    </xf>
    <xf numFmtId="0" fontId="28" fillId="2" borderId="11" xfId="58" applyFont="1" applyFill="1" applyBorder="1" applyAlignment="1">
      <alignment horizontal="center" vertical="center" wrapText="1"/>
    </xf>
    <xf numFmtId="0" fontId="3" fillId="0" borderId="1" xfId="58" applyFont="1" applyBorder="1" applyAlignment="1">
      <alignment horizontal="right" vertical="center" wrapText="1"/>
    </xf>
    <xf numFmtId="0" fontId="3" fillId="0" borderId="10" xfId="58" applyFont="1" applyBorder="1" applyAlignment="1">
      <alignment horizontal="center" vertical="center" wrapText="1"/>
    </xf>
    <xf numFmtId="0" fontId="16" fillId="0" borderId="0" xfId="58" applyFont="1" applyBorder="1" applyAlignment="1">
      <alignment horizontal="right" vertical="center" wrapText="1"/>
    </xf>
    <xf numFmtId="0" fontId="29" fillId="0" borderId="3" xfId="58" applyFont="1" applyBorder="1" applyAlignment="1">
      <alignment horizontal="center" vertical="center" wrapText="1"/>
    </xf>
    <xf numFmtId="0" fontId="3" fillId="0" borderId="3" xfId="58" applyFont="1" applyBorder="1" applyAlignment="1">
      <alignment horizontal="center" vertical="center" wrapText="1"/>
    </xf>
    <xf numFmtId="0" fontId="29" fillId="0" borderId="12" xfId="58" applyFont="1" applyBorder="1" applyAlignment="1">
      <alignment horizontal="center" vertical="center" wrapText="1"/>
    </xf>
    <xf numFmtId="0" fontId="3" fillId="0" borderId="12" xfId="58" applyFont="1" applyBorder="1" applyAlignment="1">
      <alignment horizontal="center" vertical="center" wrapText="1"/>
    </xf>
    <xf numFmtId="0" fontId="29" fillId="0" borderId="10" xfId="58" applyFont="1" applyBorder="1" applyAlignment="1">
      <alignment horizontal="center" vertical="center" wrapText="1"/>
    </xf>
    <xf numFmtId="0" fontId="29" fillId="0" borderId="11" xfId="58" applyFont="1" applyBorder="1" applyAlignment="1">
      <alignment horizontal="center" vertical="center" wrapText="1"/>
    </xf>
    <xf numFmtId="0" fontId="29" fillId="0" borderId="13" xfId="58" applyFont="1" applyBorder="1" applyAlignment="1">
      <alignment horizontal="center" vertical="center" wrapText="1"/>
    </xf>
    <xf numFmtId="0" fontId="3" fillId="0" borderId="13" xfId="58" applyFont="1" applyBorder="1" applyAlignment="1">
      <alignment horizontal="center" vertical="center" wrapText="1"/>
    </xf>
    <xf numFmtId="0" fontId="29" fillId="0" borderId="2" xfId="58" applyFont="1" applyBorder="1" applyAlignment="1">
      <alignment horizontal="center" vertical="center" wrapText="1"/>
    </xf>
    <xf numFmtId="0" fontId="29" fillId="2" borderId="10" xfId="58" applyFont="1" applyFill="1" applyBorder="1" applyAlignment="1">
      <alignment horizontal="center" vertical="center" wrapText="1"/>
    </xf>
    <xf numFmtId="0" fontId="29" fillId="2" borderId="11" xfId="58" applyFont="1" applyFill="1" applyBorder="1" applyAlignment="1">
      <alignment horizontal="center" vertical="center" wrapText="1"/>
    </xf>
    <xf numFmtId="0" fontId="29" fillId="0" borderId="0" xfId="58" applyFont="1" applyBorder="1" applyAlignment="1">
      <alignment vertical="center" wrapText="1"/>
    </xf>
    <xf numFmtId="0" fontId="29" fillId="0" borderId="1" xfId="58" applyFont="1" applyBorder="1" applyAlignment="1">
      <alignment horizontal="right" vertical="center" wrapText="1"/>
    </xf>
    <xf numFmtId="0" fontId="3" fillId="0" borderId="0" xfId="58" applyFont="1" applyBorder="1" applyAlignment="1">
      <alignment horizontal="left" vertical="center" wrapText="1"/>
    </xf>
    <xf numFmtId="0" fontId="29" fillId="0" borderId="0" xfId="58" applyFont="1" applyBorder="1" applyAlignment="1">
      <alignment horizontal="right" vertical="center" wrapText="1"/>
    </xf>
    <xf numFmtId="0" fontId="2" fillId="0" borderId="0" xfId="58" applyFont="1" applyAlignment="1">
      <alignment horizontal="center" vertical="center" wrapText="1"/>
    </xf>
    <xf numFmtId="0" fontId="2" fillId="0" borderId="0" xfId="58" applyFont="1" applyAlignment="1">
      <alignment horizontal="center" vertical="center"/>
    </xf>
    <xf numFmtId="0" fontId="16" fillId="0" borderId="0" xfId="58" applyFont="1" applyBorder="1" applyAlignment="1">
      <alignment horizontal="left" vertical="center" wrapText="1"/>
    </xf>
    <xf numFmtId="0" fontId="26" fillId="2" borderId="14" xfId="58" applyFont="1" applyFill="1" applyBorder="1" applyAlignment="1">
      <alignment horizontal="center" vertical="center" wrapText="1"/>
    </xf>
    <xf numFmtId="0" fontId="26" fillId="2" borderId="15" xfId="58" applyFont="1" applyFill="1" applyBorder="1" applyAlignment="1">
      <alignment horizontal="center" vertical="center" wrapText="1"/>
    </xf>
    <xf numFmtId="0" fontId="26" fillId="2" borderId="16" xfId="58" applyFont="1" applyFill="1" applyBorder="1" applyAlignment="1">
      <alignment horizontal="center" vertical="center" wrapText="1"/>
    </xf>
    <xf numFmtId="0" fontId="26" fillId="0" borderId="11" xfId="58" applyFont="1" applyBorder="1" applyAlignment="1">
      <alignment horizontal="center" vertical="center" wrapText="1"/>
    </xf>
    <xf numFmtId="0" fontId="29" fillId="0" borderId="1" xfId="58" applyFont="1" applyBorder="1" applyAlignment="1">
      <alignment horizontal="left" vertical="center" wrapText="1"/>
    </xf>
    <xf numFmtId="0" fontId="26" fillId="2" borderId="7" xfId="58" applyFont="1" applyFill="1" applyBorder="1" applyAlignment="1">
      <alignment horizontal="center" vertical="center" wrapText="1"/>
    </xf>
    <xf numFmtId="0" fontId="26" fillId="2" borderId="8" xfId="58" applyFont="1" applyFill="1" applyBorder="1" applyAlignment="1">
      <alignment horizontal="center" vertical="center" wrapText="1"/>
    </xf>
    <xf numFmtId="0" fontId="26" fillId="2" borderId="9" xfId="58" applyFont="1" applyFill="1" applyBorder="1" applyAlignment="1">
      <alignment horizontal="center" vertical="center" wrapText="1"/>
    </xf>
    <xf numFmtId="0" fontId="0" fillId="0" borderId="0" xfId="58" applyBorder="1"/>
    <xf numFmtId="0" fontId="3" fillId="0" borderId="17" xfId="58" applyFont="1" applyBorder="1" applyAlignment="1">
      <alignment horizontal="left" vertical="center" wrapText="1"/>
    </xf>
    <xf numFmtId="0" fontId="3" fillId="0" borderId="17" xfId="58" applyFont="1" applyBorder="1" applyAlignment="1">
      <alignment horizontal="right" vertical="center" wrapText="1"/>
    </xf>
    <xf numFmtId="0" fontId="29" fillId="2" borderId="13" xfId="58" applyFont="1" applyFill="1" applyBorder="1" applyAlignment="1">
      <alignment horizontal="center" vertical="center" wrapText="1"/>
    </xf>
    <xf numFmtId="0" fontId="29" fillId="2" borderId="14" xfId="58" applyFont="1" applyFill="1" applyBorder="1" applyAlignment="1">
      <alignment horizontal="center" vertical="center" wrapText="1"/>
    </xf>
    <xf numFmtId="0" fontId="2" fillId="2" borderId="0" xfId="58" applyFont="1" applyFill="1" applyBorder="1" applyAlignment="1">
      <alignment horizontal="center" vertical="center" wrapText="1"/>
    </xf>
    <xf numFmtId="0" fontId="2" fillId="2" borderId="0" xfId="58" applyFont="1" applyFill="1" applyBorder="1" applyAlignment="1">
      <alignment horizontal="center" vertical="center"/>
    </xf>
    <xf numFmtId="0" fontId="16" fillId="2" borderId="0" xfId="58" applyFont="1" applyFill="1" applyBorder="1" applyAlignment="1">
      <alignment horizontal="right" vertical="center" wrapText="1"/>
    </xf>
    <xf numFmtId="0" fontId="29" fillId="2" borderId="2" xfId="58" applyFont="1" applyFill="1" applyBorder="1" applyAlignment="1">
      <alignment horizontal="center" vertical="center" wrapText="1"/>
    </xf>
    <xf numFmtId="0" fontId="0" fillId="0" borderId="0" xfId="58" applyBorder="1" applyAlignment="1">
      <alignment vertical="center"/>
    </xf>
    <xf numFmtId="0" fontId="0" fillId="0" borderId="0" xfId="58" applyBorder="1" applyAlignment="1">
      <alignment horizontal="center" vertical="center"/>
    </xf>
    <xf numFmtId="0" fontId="16" fillId="0" borderId="0" xfId="58" applyFont="1" applyBorder="1" applyAlignment="1">
      <alignment horizontal="center" vertical="center" wrapText="1"/>
    </xf>
    <xf numFmtId="0" fontId="0" fillId="2" borderId="2" xfId="58" applyFill="1" applyBorder="1" applyAlignment="1">
      <alignment horizontal="center" vertical="center" wrapText="1"/>
    </xf>
    <xf numFmtId="0" fontId="16" fillId="2" borderId="2" xfId="58" applyFont="1" applyFill="1" applyBorder="1" applyAlignment="1">
      <alignment horizontal="center" vertical="center" wrapText="1"/>
    </xf>
    <xf numFmtId="0" fontId="2" fillId="0" borderId="17" xfId="58" applyFont="1" applyBorder="1" applyAlignment="1">
      <alignment horizontal="center" vertical="center" wrapText="1"/>
    </xf>
    <xf numFmtId="0" fontId="2" fillId="0" borderId="17" xfId="58" applyFont="1" applyBorder="1" applyAlignment="1">
      <alignment horizontal="center" vertical="center"/>
    </xf>
    <xf numFmtId="0" fontId="2"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vertical="center" wrapText="1"/>
    </xf>
    <xf numFmtId="0" fontId="3" fillId="2" borderId="2" xfId="58" applyFont="1" applyFill="1" applyBorder="1" applyAlignment="1" quotePrefix="1">
      <alignment horizontal="center" vertical="center"/>
    </xf>
  </cellXfs>
  <cellStyles count="71">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 4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19 2"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21"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 22 2" xfId="48"/>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常规 10 2" xfId="54"/>
    <cellStyle name="60% - 强调文字颜色 6" xfId="55" builtinId="52"/>
    <cellStyle name="常规 10 2 2" xfId="56"/>
    <cellStyle name="常规 10 2 2 2" xfId="57"/>
    <cellStyle name="常规 2" xfId="58"/>
    <cellStyle name="常规 10 3 2" xfId="59"/>
    <cellStyle name="常规 10 3 3" xfId="60"/>
    <cellStyle name="常规 10 4" xfId="61"/>
    <cellStyle name="常规 12 2" xfId="62"/>
    <cellStyle name="常规 19" xfId="63"/>
    <cellStyle name="常规 22" xfId="64"/>
    <cellStyle name="常规 3" xfId="65"/>
    <cellStyle name="常规 3 2" xfId="66"/>
    <cellStyle name="常规 4" xfId="67"/>
    <cellStyle name="常规 5" xfId="68"/>
    <cellStyle name="常规 6 2" xfId="69"/>
    <cellStyle name="常规 7"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7.xml.rels><?xml version="1.0" encoding="UTF-8" standalone="yes"?>
<Relationships xmlns="http://schemas.openxmlformats.org/package/2006/relationships"><Relationship Id="rId9" Type="http://schemas.openxmlformats.org/officeDocument/2006/relationships/hyperlink" Target="mailto:335485287@qq.com" TargetMode="External"/><Relationship Id="rId8" Type="http://schemas.openxmlformats.org/officeDocument/2006/relationships/hyperlink" Target="mailto:415569908@qq.com" TargetMode="External"/><Relationship Id="rId7" Type="http://schemas.openxmlformats.org/officeDocument/2006/relationships/hyperlink" Target="mailto:2339714668@qq.com" TargetMode="External"/><Relationship Id="rId6" Type="http://schemas.openxmlformats.org/officeDocument/2006/relationships/hyperlink" Target="mailto:37949786@qq.com" TargetMode="External"/><Relationship Id="rId5" Type="http://schemas.openxmlformats.org/officeDocument/2006/relationships/hyperlink" Target="mailto:luohui@xnyesz.com" TargetMode="External"/><Relationship Id="rId4" Type="http://schemas.openxmlformats.org/officeDocument/2006/relationships/hyperlink" Target="mailto:6739352@qq,com" TargetMode="External"/><Relationship Id="rId3" Type="http://schemas.openxmlformats.org/officeDocument/2006/relationships/hyperlink" Target="mailto:160406962@qq.com" TargetMode="External"/><Relationship Id="rId2" Type="http://schemas.openxmlformats.org/officeDocument/2006/relationships/hyperlink" Target="mailto:1471326599@qq.com" TargetMode="External"/><Relationship Id="rId1" Type="http://schemas.openxmlformats.org/officeDocument/2006/relationships/hyperlink" Target="mailto:29357424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pane ySplit="3" topLeftCell="A4" activePane="bottomLeft" state="frozen"/>
      <selection/>
      <selection pane="bottomLeft" activeCell="F4" sqref="F4"/>
    </sheetView>
  </sheetViews>
  <sheetFormatPr defaultColWidth="9" defaultRowHeight="14" outlineLevelCol="5"/>
  <cols>
    <col min="1" max="1" width="6" customWidth="1"/>
    <col min="2" max="2" width="10.7545454545455" customWidth="1"/>
    <col min="3" max="3" width="14.5" customWidth="1"/>
    <col min="4" max="4" width="16.5" customWidth="1"/>
    <col min="5" max="5" width="34" style="4" customWidth="1"/>
    <col min="6" max="6" width="7.37272727272727" customWidth="1"/>
  </cols>
  <sheetData>
    <row r="1" ht="20.1" customHeight="1" spans="1:2">
      <c r="A1" s="3" t="s">
        <v>0</v>
      </c>
      <c r="B1" s="3"/>
    </row>
    <row r="2" ht="27" customHeight="1" spans="1:6">
      <c r="A2" s="173" t="s">
        <v>1</v>
      </c>
      <c r="B2" s="28"/>
      <c r="C2" s="28"/>
      <c r="D2" s="28"/>
      <c r="E2" s="28"/>
      <c r="F2" s="28"/>
    </row>
    <row r="3" ht="20.1" customHeight="1" spans="1:6">
      <c r="A3" s="174" t="s">
        <v>2</v>
      </c>
      <c r="B3" s="174" t="s">
        <v>3</v>
      </c>
      <c r="C3" s="174" t="s">
        <v>4</v>
      </c>
      <c r="D3" s="174" t="s">
        <v>5</v>
      </c>
      <c r="E3" s="174" t="s">
        <v>6</v>
      </c>
      <c r="F3" s="174" t="s">
        <v>7</v>
      </c>
    </row>
    <row r="4" ht="20.1" customHeight="1" spans="1:6">
      <c r="A4" s="174">
        <v>1</v>
      </c>
      <c r="B4" s="175" t="s">
        <v>8</v>
      </c>
      <c r="C4" s="174" t="s">
        <v>9</v>
      </c>
      <c r="D4" s="174" t="s">
        <v>10</v>
      </c>
      <c r="E4" s="176" t="s">
        <v>11</v>
      </c>
      <c r="F4" s="174"/>
    </row>
    <row r="5" ht="36" customHeight="1" spans="1:6">
      <c r="A5" s="174">
        <v>2</v>
      </c>
      <c r="B5" s="177"/>
      <c r="C5" s="174"/>
      <c r="D5" s="174" t="s">
        <v>12</v>
      </c>
      <c r="E5" s="176" t="s">
        <v>13</v>
      </c>
      <c r="F5" s="174"/>
    </row>
    <row r="6" ht="20.1" customHeight="1" spans="1:6">
      <c r="A6" s="174">
        <v>3</v>
      </c>
      <c r="B6" s="177"/>
      <c r="C6" s="174" t="s">
        <v>14</v>
      </c>
      <c r="D6" s="174" t="s">
        <v>10</v>
      </c>
      <c r="E6" s="176" t="s">
        <v>15</v>
      </c>
      <c r="F6" s="174"/>
    </row>
    <row r="7" ht="20.1" customHeight="1" spans="1:6">
      <c r="A7" s="174">
        <v>4</v>
      </c>
      <c r="B7" s="177"/>
      <c r="C7" s="174"/>
      <c r="D7" s="174" t="s">
        <v>12</v>
      </c>
      <c r="E7" s="176" t="s">
        <v>16</v>
      </c>
      <c r="F7" s="174"/>
    </row>
    <row r="8" ht="20.1" customHeight="1" spans="1:6">
      <c r="A8" s="174">
        <v>5</v>
      </c>
      <c r="B8" s="177"/>
      <c r="C8" s="174" t="s">
        <v>17</v>
      </c>
      <c r="D8" s="174" t="s">
        <v>10</v>
      </c>
      <c r="E8" s="176" t="s">
        <v>11</v>
      </c>
      <c r="F8" s="174"/>
    </row>
    <row r="9" ht="33" customHeight="1" spans="1:6">
      <c r="A9" s="174">
        <v>6</v>
      </c>
      <c r="B9" s="177"/>
      <c r="C9" s="174"/>
      <c r="D9" s="174" t="s">
        <v>12</v>
      </c>
      <c r="E9" s="176" t="s">
        <v>18</v>
      </c>
      <c r="F9" s="174"/>
    </row>
    <row r="10" ht="20.1" customHeight="1" spans="1:6">
      <c r="A10" s="174">
        <v>7</v>
      </c>
      <c r="B10" s="177"/>
      <c r="C10" s="174" t="s">
        <v>19</v>
      </c>
      <c r="D10" s="174" t="s">
        <v>10</v>
      </c>
      <c r="E10" s="176" t="s">
        <v>20</v>
      </c>
      <c r="F10" s="174"/>
    </row>
    <row r="11" ht="20.1" customHeight="1" spans="1:6">
      <c r="A11" s="174">
        <v>8</v>
      </c>
      <c r="B11" s="177"/>
      <c r="C11" s="174"/>
      <c r="D11" s="174" t="s">
        <v>12</v>
      </c>
      <c r="E11" s="176" t="s">
        <v>21</v>
      </c>
      <c r="F11" s="174"/>
    </row>
    <row r="12" ht="20.1" customHeight="1" spans="1:6">
      <c r="A12" s="174">
        <v>9</v>
      </c>
      <c r="B12" s="178"/>
      <c r="C12" s="174" t="s">
        <v>22</v>
      </c>
      <c r="D12" s="174" t="s">
        <v>12</v>
      </c>
      <c r="E12" s="176" t="s">
        <v>23</v>
      </c>
      <c r="F12" s="174"/>
    </row>
    <row r="13" ht="62.25" customHeight="1" spans="1:6">
      <c r="A13" s="174">
        <v>10</v>
      </c>
      <c r="B13" s="175" t="s">
        <v>24</v>
      </c>
      <c r="C13" s="174" t="s">
        <v>9</v>
      </c>
      <c r="D13" s="174" t="s">
        <v>12</v>
      </c>
      <c r="E13" s="176" t="s">
        <v>25</v>
      </c>
      <c r="F13" s="174"/>
    </row>
    <row r="14" ht="57.75" customHeight="1" spans="1:6">
      <c r="A14" s="174">
        <v>11</v>
      </c>
      <c r="B14" s="177"/>
      <c r="C14" s="174" t="s">
        <v>14</v>
      </c>
      <c r="D14" s="174" t="s">
        <v>12</v>
      </c>
      <c r="E14" s="176" t="s">
        <v>26</v>
      </c>
      <c r="F14" s="174"/>
    </row>
    <row r="15" ht="61.5" customHeight="1" spans="1:6">
      <c r="A15" s="174">
        <v>12</v>
      </c>
      <c r="B15" s="177"/>
      <c r="C15" s="174" t="s">
        <v>17</v>
      </c>
      <c r="D15" s="174" t="s">
        <v>12</v>
      </c>
      <c r="E15" s="176" t="s">
        <v>27</v>
      </c>
      <c r="F15" s="174"/>
    </row>
    <row r="16" ht="32.25" customHeight="1" spans="1:6">
      <c r="A16" s="174">
        <v>13</v>
      </c>
      <c r="B16" s="177"/>
      <c r="C16" s="174" t="s">
        <v>28</v>
      </c>
      <c r="D16" s="174" t="s">
        <v>12</v>
      </c>
      <c r="E16" s="176" t="s">
        <v>29</v>
      </c>
      <c r="F16" s="174"/>
    </row>
    <row r="17" ht="73.5" customHeight="1" spans="1:6">
      <c r="A17" s="174">
        <v>14</v>
      </c>
      <c r="B17" s="177"/>
      <c r="C17" s="174" t="s">
        <v>19</v>
      </c>
      <c r="D17" s="174" t="s">
        <v>12</v>
      </c>
      <c r="E17" s="179" t="s">
        <v>30</v>
      </c>
      <c r="F17" s="174"/>
    </row>
    <row r="18" ht="34.5" customHeight="1" spans="1:6">
      <c r="A18" s="174">
        <v>15</v>
      </c>
      <c r="B18" s="178"/>
      <c r="C18" s="174" t="s">
        <v>31</v>
      </c>
      <c r="D18" s="174" t="s">
        <v>12</v>
      </c>
      <c r="E18" s="179" t="s">
        <v>32</v>
      </c>
      <c r="F18" s="174"/>
    </row>
  </sheetData>
  <mergeCells count="8">
    <mergeCell ref="A1:B1"/>
    <mergeCell ref="A2:F2"/>
    <mergeCell ref="B4:B12"/>
    <mergeCell ref="B13:B18"/>
    <mergeCell ref="C4:C5"/>
    <mergeCell ref="C6:C7"/>
    <mergeCell ref="C8:C9"/>
    <mergeCell ref="C10:C11"/>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showZeros="0" workbookViewId="0">
      <pane ySplit="3" topLeftCell="A4" activePane="bottomLeft" state="frozen"/>
      <selection/>
      <selection pane="bottomLeft" activeCell="A3" sqref="A3"/>
    </sheetView>
  </sheetViews>
  <sheetFormatPr defaultColWidth="9" defaultRowHeight="14" outlineLevelCol="3"/>
  <cols>
    <col min="1" max="4" width="22" style="1" customWidth="1"/>
    <col min="5" max="16384" width="9" style="1"/>
  </cols>
  <sheetData>
    <row r="1" ht="45" customHeight="1" spans="1:4">
      <c r="A1" s="107" t="s">
        <v>216</v>
      </c>
      <c r="B1" s="108"/>
      <c r="C1" s="108"/>
      <c r="D1" s="108"/>
    </row>
    <row r="2" ht="20.1" customHeight="1" spans="1:4">
      <c r="A2" s="144" t="s">
        <v>217</v>
      </c>
      <c r="B2" s="144"/>
      <c r="C2" s="144"/>
      <c r="D2" s="145" t="s">
        <v>218</v>
      </c>
    </row>
    <row r="3" ht="20.1" customHeight="1" spans="1:4">
      <c r="A3" s="139" t="s">
        <v>34</v>
      </c>
      <c r="B3" s="139" t="s">
        <v>35</v>
      </c>
      <c r="C3" s="139" t="s">
        <v>196</v>
      </c>
      <c r="D3" s="139" t="s">
        <v>39</v>
      </c>
    </row>
    <row r="4" ht="20.1" customHeight="1" spans="1:4">
      <c r="A4" s="112" t="s">
        <v>173</v>
      </c>
      <c r="B4" s="112"/>
      <c r="C4" s="112">
        <f>C5+C8+C12+C14+C16+C19+C22+C25</f>
        <v>29</v>
      </c>
      <c r="D4" s="113"/>
    </row>
    <row r="5" ht="20.1" customHeight="1" spans="1:4">
      <c r="A5" s="115" t="s">
        <v>179</v>
      </c>
      <c r="B5" s="115"/>
      <c r="C5" s="115">
        <f>C6+C7</f>
        <v>2</v>
      </c>
      <c r="D5" s="114"/>
    </row>
    <row r="6" ht="20.1" customHeight="1" spans="1:4">
      <c r="A6" s="141" t="s">
        <v>82</v>
      </c>
      <c r="B6" s="141" t="s">
        <v>91</v>
      </c>
      <c r="C6" s="141">
        <v>1</v>
      </c>
      <c r="D6" s="114"/>
    </row>
    <row r="7" ht="20.1" customHeight="1" spans="1:4">
      <c r="A7" s="141" t="s">
        <v>82</v>
      </c>
      <c r="B7" s="141" t="s">
        <v>94</v>
      </c>
      <c r="C7" s="141">
        <v>1</v>
      </c>
      <c r="D7" s="114"/>
    </row>
    <row r="8" ht="20.1" customHeight="1" spans="1:4">
      <c r="A8" s="115" t="s">
        <v>180</v>
      </c>
      <c r="B8" s="115"/>
      <c r="C8" s="115">
        <f>C9+C10+C11</f>
        <v>5</v>
      </c>
      <c r="D8" s="114"/>
    </row>
    <row r="9" ht="20.1" customHeight="1" spans="1:4">
      <c r="A9" s="141" t="s">
        <v>95</v>
      </c>
      <c r="B9" s="141" t="s">
        <v>98</v>
      </c>
      <c r="C9" s="141">
        <v>1</v>
      </c>
      <c r="D9" s="114"/>
    </row>
    <row r="10" ht="20.1" customHeight="1" spans="1:4">
      <c r="A10" s="141" t="s">
        <v>95</v>
      </c>
      <c r="B10" s="141" t="s">
        <v>99</v>
      </c>
      <c r="C10" s="141">
        <v>2</v>
      </c>
      <c r="D10" s="114"/>
    </row>
    <row r="11" ht="20.1" customHeight="1" spans="1:4">
      <c r="A11" s="141" t="s">
        <v>95</v>
      </c>
      <c r="B11" s="141" t="s">
        <v>102</v>
      </c>
      <c r="C11" s="141">
        <v>2</v>
      </c>
      <c r="D11" s="114"/>
    </row>
    <row r="12" ht="20.1" customHeight="1" spans="1:4">
      <c r="A12" s="115" t="s">
        <v>182</v>
      </c>
      <c r="B12" s="115"/>
      <c r="C12" s="115">
        <f>C13</f>
        <v>2</v>
      </c>
      <c r="D12" s="114"/>
    </row>
    <row r="13" ht="20.1" customHeight="1" spans="1:4">
      <c r="A13" s="141" t="s">
        <v>104</v>
      </c>
      <c r="B13" s="141" t="s">
        <v>112</v>
      </c>
      <c r="C13" s="141">
        <v>2</v>
      </c>
      <c r="D13" s="114"/>
    </row>
    <row r="14" ht="20.1" customHeight="1" spans="1:4">
      <c r="A14" s="115" t="s">
        <v>184</v>
      </c>
      <c r="B14" s="115"/>
      <c r="C14" s="115">
        <f>C15</f>
        <v>1</v>
      </c>
      <c r="D14" s="114"/>
    </row>
    <row r="15" ht="20.1" customHeight="1" spans="1:4">
      <c r="A15" s="141" t="s">
        <v>118</v>
      </c>
      <c r="B15" s="141" t="s">
        <v>126</v>
      </c>
      <c r="C15" s="141">
        <v>1</v>
      </c>
      <c r="D15" s="114"/>
    </row>
    <row r="16" ht="20.1" customHeight="1" spans="1:4">
      <c r="A16" s="115" t="s">
        <v>185</v>
      </c>
      <c r="B16" s="115"/>
      <c r="C16" s="115">
        <f>C17+C18</f>
        <v>3</v>
      </c>
      <c r="D16" s="114"/>
    </row>
    <row r="17" ht="20.1" customHeight="1" spans="1:4">
      <c r="A17" s="141" t="s">
        <v>128</v>
      </c>
      <c r="B17" s="141" t="s">
        <v>135</v>
      </c>
      <c r="C17" s="141">
        <v>2</v>
      </c>
      <c r="D17" s="114"/>
    </row>
    <row r="18" ht="20.1" customHeight="1" spans="1:4">
      <c r="A18" s="141" t="s">
        <v>128</v>
      </c>
      <c r="B18" s="141" t="s">
        <v>139</v>
      </c>
      <c r="C18" s="141">
        <v>1</v>
      </c>
      <c r="D18" s="114"/>
    </row>
    <row r="19" ht="20.1" customHeight="1" spans="1:4">
      <c r="A19" s="115" t="s">
        <v>186</v>
      </c>
      <c r="B19" s="115"/>
      <c r="C19" s="115">
        <f>C20+C21</f>
        <v>5</v>
      </c>
      <c r="D19" s="114"/>
    </row>
    <row r="20" ht="20.1" customHeight="1" spans="1:4">
      <c r="A20" s="141" t="s">
        <v>141</v>
      </c>
      <c r="B20" s="141" t="s">
        <v>143</v>
      </c>
      <c r="C20" s="141">
        <v>1</v>
      </c>
      <c r="D20" s="114"/>
    </row>
    <row r="21" ht="20.1" customHeight="1" spans="1:4">
      <c r="A21" s="141" t="s">
        <v>141</v>
      </c>
      <c r="B21" s="141" t="s">
        <v>148</v>
      </c>
      <c r="C21" s="141">
        <v>4</v>
      </c>
      <c r="D21" s="114"/>
    </row>
    <row r="22" ht="20.1" customHeight="1" spans="1:4">
      <c r="A22" s="115" t="s">
        <v>192</v>
      </c>
      <c r="B22" s="115"/>
      <c r="C22" s="115">
        <f>C23+C24</f>
        <v>3</v>
      </c>
      <c r="D22" s="114"/>
    </row>
    <row r="23" ht="20.1" customHeight="1" spans="1:4">
      <c r="A23" s="141" t="s">
        <v>154</v>
      </c>
      <c r="B23" s="141" t="s">
        <v>219</v>
      </c>
      <c r="C23" s="141">
        <v>1</v>
      </c>
      <c r="D23" s="114"/>
    </row>
    <row r="24" ht="20.1" customHeight="1" spans="1:4">
      <c r="A24" s="141" t="s">
        <v>154</v>
      </c>
      <c r="B24" s="141" t="s">
        <v>220</v>
      </c>
      <c r="C24" s="141">
        <v>2</v>
      </c>
      <c r="D24" s="114"/>
    </row>
    <row r="25" ht="20.1" customHeight="1" spans="1:4">
      <c r="A25" s="115" t="s">
        <v>193</v>
      </c>
      <c r="B25" s="115"/>
      <c r="C25" s="115">
        <f>C26+C27+C28</f>
        <v>8</v>
      </c>
      <c r="D25" s="114"/>
    </row>
    <row r="26" ht="20.1" customHeight="1" spans="1:4">
      <c r="A26" s="141" t="s">
        <v>165</v>
      </c>
      <c r="B26" s="141" t="s">
        <v>166</v>
      </c>
      <c r="C26" s="141">
        <v>2</v>
      </c>
      <c r="D26" s="114"/>
    </row>
    <row r="27" ht="20.1" customHeight="1" spans="1:4">
      <c r="A27" s="141" t="s">
        <v>165</v>
      </c>
      <c r="B27" s="141" t="s">
        <v>207</v>
      </c>
      <c r="C27" s="141">
        <v>1</v>
      </c>
      <c r="D27" s="114"/>
    </row>
    <row r="28" ht="20.1" customHeight="1" spans="1:4">
      <c r="A28" s="141" t="s">
        <v>165</v>
      </c>
      <c r="B28" s="141" t="s">
        <v>194</v>
      </c>
      <c r="C28" s="141">
        <v>5</v>
      </c>
      <c r="D28" s="114"/>
    </row>
  </sheetData>
  <mergeCells count="11">
    <mergeCell ref="A1:D1"/>
    <mergeCell ref="A2:C2"/>
    <mergeCell ref="A4:B4"/>
    <mergeCell ref="A5:B5"/>
    <mergeCell ref="A8:B8"/>
    <mergeCell ref="A12:B12"/>
    <mergeCell ref="A14:B14"/>
    <mergeCell ref="A16:B16"/>
    <mergeCell ref="A19:B19"/>
    <mergeCell ref="A22:B22"/>
    <mergeCell ref="A25:B25"/>
  </mergeCells>
  <printOptions horizontalCentered="1"/>
  <pageMargins left="0.511811023622047" right="0.511811023622047" top="0.748031496062992" bottom="0.748031496062992" header="0.31496062992126" footer="0.31496062992126"/>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5"/>
  <sheetViews>
    <sheetView workbookViewId="0">
      <pane xSplit="4" ySplit="3" topLeftCell="E4" activePane="bottomRight" state="frozen"/>
      <selection/>
      <selection pane="topRight"/>
      <selection pane="bottomLeft"/>
      <selection pane="bottomRight" activeCell="A4" sqref="A4:B6"/>
    </sheetView>
  </sheetViews>
  <sheetFormatPr defaultColWidth="9" defaultRowHeight="14" outlineLevelCol="7"/>
  <cols>
    <col min="1" max="2" width="15.1272727272727" style="1" customWidth="1"/>
    <col min="3" max="3" width="12.7545454545455" style="1" customWidth="1"/>
    <col min="4" max="4" width="19.6272727272727" style="1" customWidth="1"/>
    <col min="5" max="5" width="22.2545454545455" style="1" customWidth="1"/>
    <col min="6" max="6" width="21.2545454545455" style="1" customWidth="1"/>
    <col min="7" max="8" width="12.7545454545455" style="1" customWidth="1"/>
    <col min="9" max="16384" width="9" style="1"/>
  </cols>
  <sheetData>
    <row r="1" ht="44.25" customHeight="1" spans="1:8">
      <c r="A1" s="107" t="s">
        <v>221</v>
      </c>
      <c r="B1" s="108"/>
      <c r="C1" s="108"/>
      <c r="D1" s="108"/>
      <c r="E1" s="108"/>
      <c r="F1" s="108"/>
      <c r="G1" s="108"/>
      <c r="H1" s="108"/>
    </row>
    <row r="2" ht="18" customHeight="1" spans="2:8">
      <c r="B2" s="142"/>
      <c r="C2" s="142"/>
      <c r="D2" s="142"/>
      <c r="E2" s="142"/>
      <c r="F2" s="142"/>
      <c r="G2" s="143" t="s">
        <v>169</v>
      </c>
      <c r="H2" s="143"/>
    </row>
    <row r="3" ht="18" customHeight="1" spans="1:8">
      <c r="A3" s="12" t="s">
        <v>34</v>
      </c>
      <c r="B3" s="12" t="s">
        <v>35</v>
      </c>
      <c r="C3" s="12" t="s">
        <v>36</v>
      </c>
      <c r="D3" s="12" t="s">
        <v>37</v>
      </c>
      <c r="E3" s="12" t="s">
        <v>6</v>
      </c>
      <c r="F3" s="12" t="s">
        <v>222</v>
      </c>
      <c r="G3" s="12" t="s">
        <v>196</v>
      </c>
      <c r="H3" s="12" t="s">
        <v>39</v>
      </c>
    </row>
    <row r="4" ht="18" customHeight="1" spans="1:8">
      <c r="A4" s="112" t="s">
        <v>48</v>
      </c>
      <c r="B4" s="112"/>
      <c r="C4" s="112" t="s">
        <v>49</v>
      </c>
      <c r="D4" s="112"/>
      <c r="E4" s="112"/>
      <c r="F4" s="112"/>
      <c r="G4" s="112">
        <f>G7+G9+G16+G32+G40+G50+G58+G68+G88+G100</f>
        <v>1483</v>
      </c>
      <c r="H4" s="113"/>
    </row>
    <row r="5" ht="18" customHeight="1" spans="1:8">
      <c r="A5" s="115"/>
      <c r="B5" s="115"/>
      <c r="C5" s="115" t="s">
        <v>50</v>
      </c>
      <c r="D5" s="115" t="s">
        <v>56</v>
      </c>
      <c r="E5" s="115"/>
      <c r="F5" s="115"/>
      <c r="G5" s="115">
        <f>G8+SUM(G10:G15)+SUM(G17:G20)+G23+G27+G30+G31+SUM(G33:G39)+SUM(G41:G49)+SUM(G51:G57)+SUM(G59:G61)+G65+G66+G67+SUM(G69:G76)+G79+G86+G87+SUM(G89:G99)+SUM(G101:G105)</f>
        <v>1461</v>
      </c>
      <c r="H5" s="114"/>
    </row>
    <row r="6" ht="18" customHeight="1" spans="1:8">
      <c r="A6" s="115"/>
      <c r="B6" s="115"/>
      <c r="C6" s="115"/>
      <c r="D6" s="115" t="s">
        <v>124</v>
      </c>
      <c r="E6" s="115"/>
      <c r="F6" s="115"/>
      <c r="G6" s="115">
        <v>22</v>
      </c>
      <c r="H6" s="114"/>
    </row>
    <row r="7" ht="18" customHeight="1" spans="1:8">
      <c r="A7" s="115" t="s">
        <v>176</v>
      </c>
      <c r="B7" s="115"/>
      <c r="C7" s="115"/>
      <c r="D7" s="115"/>
      <c r="E7" s="115" t="s">
        <v>197</v>
      </c>
      <c r="F7" s="115"/>
      <c r="G7" s="115">
        <f>G8</f>
        <v>28</v>
      </c>
      <c r="H7" s="114"/>
    </row>
    <row r="8" ht="18" customHeight="1" spans="1:8">
      <c r="A8" s="114" t="s">
        <v>64</v>
      </c>
      <c r="B8" s="114" t="s">
        <v>68</v>
      </c>
      <c r="C8" s="114"/>
      <c r="D8" s="114" t="s">
        <v>56</v>
      </c>
      <c r="E8" s="114"/>
      <c r="F8" s="114"/>
      <c r="G8" s="114">
        <v>28</v>
      </c>
      <c r="H8" s="114"/>
    </row>
    <row r="9" ht="18" customHeight="1" spans="1:8">
      <c r="A9" s="115" t="s">
        <v>178</v>
      </c>
      <c r="B9" s="115"/>
      <c r="C9" s="115"/>
      <c r="D9" s="115"/>
      <c r="E9" s="115" t="s">
        <v>223</v>
      </c>
      <c r="F9" s="115"/>
      <c r="G9" s="115">
        <f>SUM(G10:G15)</f>
        <v>133</v>
      </c>
      <c r="H9" s="114"/>
    </row>
    <row r="10" ht="18" customHeight="1" spans="1:8">
      <c r="A10" s="114" t="s">
        <v>70</v>
      </c>
      <c r="B10" s="114" t="s">
        <v>71</v>
      </c>
      <c r="C10" s="114"/>
      <c r="D10" s="114" t="s">
        <v>56</v>
      </c>
      <c r="E10" s="114"/>
      <c r="F10" s="114"/>
      <c r="G10" s="114">
        <v>2</v>
      </c>
      <c r="H10" s="114"/>
    </row>
    <row r="11" ht="18" customHeight="1" spans="1:8">
      <c r="A11" s="114" t="s">
        <v>70</v>
      </c>
      <c r="B11" s="114" t="s">
        <v>76</v>
      </c>
      <c r="C11" s="114"/>
      <c r="D11" s="114" t="s">
        <v>56</v>
      </c>
      <c r="E11" s="114"/>
      <c r="F11" s="114"/>
      <c r="G11" s="114">
        <v>15</v>
      </c>
      <c r="H11" s="114"/>
    </row>
    <row r="12" ht="18" customHeight="1" spans="1:8">
      <c r="A12" s="114" t="s">
        <v>70</v>
      </c>
      <c r="B12" s="114" t="s">
        <v>78</v>
      </c>
      <c r="C12" s="114"/>
      <c r="D12" s="114" t="s">
        <v>56</v>
      </c>
      <c r="E12" s="114"/>
      <c r="F12" s="114"/>
      <c r="G12" s="114">
        <v>10</v>
      </c>
      <c r="H12" s="114"/>
    </row>
    <row r="13" ht="18" customHeight="1" spans="1:8">
      <c r="A13" s="114" t="s">
        <v>70</v>
      </c>
      <c r="B13" s="114" t="s">
        <v>80</v>
      </c>
      <c r="C13" s="114"/>
      <c r="D13" s="114" t="s">
        <v>56</v>
      </c>
      <c r="E13" s="114"/>
      <c r="F13" s="114"/>
      <c r="G13" s="114">
        <v>30</v>
      </c>
      <c r="H13" s="114"/>
    </row>
    <row r="14" ht="18" customHeight="1" spans="1:8">
      <c r="A14" s="114" t="s">
        <v>70</v>
      </c>
      <c r="B14" s="114" t="s">
        <v>81</v>
      </c>
      <c r="C14" s="114"/>
      <c r="D14" s="114" t="s">
        <v>56</v>
      </c>
      <c r="E14" s="114"/>
      <c r="F14" s="114"/>
      <c r="G14" s="114">
        <v>61</v>
      </c>
      <c r="H14" s="114"/>
    </row>
    <row r="15" ht="18" customHeight="1" spans="1:8">
      <c r="A15" s="114" t="s">
        <v>70</v>
      </c>
      <c r="B15" s="114" t="s">
        <v>224</v>
      </c>
      <c r="C15" s="114"/>
      <c r="D15" s="114" t="s">
        <v>56</v>
      </c>
      <c r="E15" s="114"/>
      <c r="F15" s="114"/>
      <c r="G15" s="114">
        <v>15</v>
      </c>
      <c r="H15" s="114"/>
    </row>
    <row r="16" ht="18" customHeight="1" spans="1:8">
      <c r="A16" s="115" t="s">
        <v>179</v>
      </c>
      <c r="B16" s="115"/>
      <c r="C16" s="115"/>
      <c r="D16" s="115"/>
      <c r="E16" s="115" t="s">
        <v>16</v>
      </c>
      <c r="F16" s="115"/>
      <c r="G16" s="115">
        <f>SUM(G17:G31)</f>
        <v>240</v>
      </c>
      <c r="H16" s="114"/>
    </row>
    <row r="17" ht="18" customHeight="1" spans="1:8">
      <c r="A17" s="114" t="s">
        <v>82</v>
      </c>
      <c r="B17" s="114" t="s">
        <v>84</v>
      </c>
      <c r="C17" s="114"/>
      <c r="D17" s="114" t="s">
        <v>56</v>
      </c>
      <c r="E17" s="114"/>
      <c r="F17" s="114"/>
      <c r="G17" s="114">
        <v>10</v>
      </c>
      <c r="H17" s="114"/>
    </row>
    <row r="18" ht="18" customHeight="1" spans="1:8">
      <c r="A18" s="114" t="s">
        <v>82</v>
      </c>
      <c r="B18" s="114" t="s">
        <v>86</v>
      </c>
      <c r="C18" s="114"/>
      <c r="D18" s="114" t="s">
        <v>56</v>
      </c>
      <c r="E18" s="114"/>
      <c r="F18" s="114"/>
      <c r="G18" s="114">
        <v>60</v>
      </c>
      <c r="H18" s="114"/>
    </row>
    <row r="19" ht="18" customHeight="1" spans="1:8">
      <c r="A19" s="114" t="s">
        <v>82</v>
      </c>
      <c r="B19" s="114" t="s">
        <v>87</v>
      </c>
      <c r="C19" s="114"/>
      <c r="D19" s="114" t="s">
        <v>56</v>
      </c>
      <c r="E19" s="114"/>
      <c r="F19" s="114"/>
      <c r="G19" s="114">
        <v>30</v>
      </c>
      <c r="H19" s="114"/>
    </row>
    <row r="20" ht="18" customHeight="1" spans="1:8">
      <c r="A20" s="114" t="s">
        <v>82</v>
      </c>
      <c r="B20" s="114" t="s">
        <v>88</v>
      </c>
      <c r="C20" s="114"/>
      <c r="D20" s="114" t="s">
        <v>56</v>
      </c>
      <c r="E20" s="114"/>
      <c r="F20" s="114"/>
      <c r="G20" s="114">
        <v>13</v>
      </c>
      <c r="H20" s="114"/>
    </row>
    <row r="21" ht="18" customHeight="1" spans="1:8">
      <c r="A21" s="114" t="s">
        <v>82</v>
      </c>
      <c r="B21" s="114" t="s">
        <v>88</v>
      </c>
      <c r="C21" s="114" t="s">
        <v>225</v>
      </c>
      <c r="D21" s="114" t="s">
        <v>124</v>
      </c>
      <c r="E21" s="114"/>
      <c r="F21" s="114"/>
      <c r="G21" s="114">
        <v>1</v>
      </c>
      <c r="H21" s="114"/>
    </row>
    <row r="22" ht="18" customHeight="1" spans="1:8">
      <c r="A22" s="114" t="s">
        <v>82</v>
      </c>
      <c r="B22" s="114" t="s">
        <v>88</v>
      </c>
      <c r="C22" s="114" t="s">
        <v>226</v>
      </c>
      <c r="D22" s="114" t="s">
        <v>124</v>
      </c>
      <c r="E22" s="114"/>
      <c r="F22" s="114"/>
      <c r="G22" s="114">
        <v>1</v>
      </c>
      <c r="H22" s="114"/>
    </row>
    <row r="23" ht="18" customHeight="1" spans="1:8">
      <c r="A23" s="114" t="s">
        <v>82</v>
      </c>
      <c r="B23" s="114" t="s">
        <v>89</v>
      </c>
      <c r="C23" s="114"/>
      <c r="D23" s="114" t="s">
        <v>56</v>
      </c>
      <c r="E23" s="114"/>
      <c r="F23" s="114"/>
      <c r="G23" s="114">
        <v>46</v>
      </c>
      <c r="H23" s="114"/>
    </row>
    <row r="24" ht="18" customHeight="1" spans="1:8">
      <c r="A24" s="114" t="s">
        <v>82</v>
      </c>
      <c r="B24" s="114" t="s">
        <v>89</v>
      </c>
      <c r="C24" s="114" t="s">
        <v>227</v>
      </c>
      <c r="D24" s="114" t="s">
        <v>124</v>
      </c>
      <c r="E24" s="114"/>
      <c r="F24" s="114"/>
      <c r="G24" s="114">
        <v>1</v>
      </c>
      <c r="H24" s="114"/>
    </row>
    <row r="25" ht="18" customHeight="1" spans="1:8">
      <c r="A25" s="114" t="s">
        <v>82</v>
      </c>
      <c r="B25" s="114" t="s">
        <v>89</v>
      </c>
      <c r="C25" s="114" t="s">
        <v>228</v>
      </c>
      <c r="D25" s="114" t="s">
        <v>124</v>
      </c>
      <c r="E25" s="114"/>
      <c r="F25" s="114"/>
      <c r="G25" s="114">
        <v>1</v>
      </c>
      <c r="H25" s="114"/>
    </row>
    <row r="26" ht="18" customHeight="1" spans="1:8">
      <c r="A26" s="114" t="s">
        <v>82</v>
      </c>
      <c r="B26" s="114" t="s">
        <v>89</v>
      </c>
      <c r="C26" s="114" t="s">
        <v>229</v>
      </c>
      <c r="D26" s="114" t="s">
        <v>124</v>
      </c>
      <c r="E26" s="114"/>
      <c r="F26" s="114"/>
      <c r="G26" s="114">
        <v>2</v>
      </c>
      <c r="H26" s="114"/>
    </row>
    <row r="27" ht="18" customHeight="1" spans="1:8">
      <c r="A27" s="114" t="s">
        <v>82</v>
      </c>
      <c r="B27" s="114" t="s">
        <v>91</v>
      </c>
      <c r="C27" s="114"/>
      <c r="D27" s="114" t="s">
        <v>56</v>
      </c>
      <c r="E27" s="114"/>
      <c r="F27" s="114"/>
      <c r="G27" s="114">
        <v>22</v>
      </c>
      <c r="H27" s="114"/>
    </row>
    <row r="28" ht="18" customHeight="1" spans="1:8">
      <c r="A28" s="114" t="s">
        <v>82</v>
      </c>
      <c r="B28" s="114" t="s">
        <v>91</v>
      </c>
      <c r="C28" s="114" t="s">
        <v>230</v>
      </c>
      <c r="D28" s="114" t="s">
        <v>124</v>
      </c>
      <c r="E28" s="114"/>
      <c r="F28" s="114"/>
      <c r="G28" s="114">
        <v>1</v>
      </c>
      <c r="H28" s="114"/>
    </row>
    <row r="29" ht="18" customHeight="1" spans="1:8">
      <c r="A29" s="114" t="s">
        <v>82</v>
      </c>
      <c r="B29" s="114" t="s">
        <v>91</v>
      </c>
      <c r="C29" s="114" t="s">
        <v>231</v>
      </c>
      <c r="D29" s="114" t="s">
        <v>124</v>
      </c>
      <c r="E29" s="114"/>
      <c r="F29" s="114"/>
      <c r="G29" s="114">
        <v>1</v>
      </c>
      <c r="H29" s="114"/>
    </row>
    <row r="30" ht="18" customHeight="1" spans="1:8">
      <c r="A30" s="114" t="s">
        <v>82</v>
      </c>
      <c r="B30" s="114" t="s">
        <v>93</v>
      </c>
      <c r="C30" s="114"/>
      <c r="D30" s="114" t="s">
        <v>56</v>
      </c>
      <c r="E30" s="114"/>
      <c r="F30" s="114"/>
      <c r="G30" s="114">
        <v>9</v>
      </c>
      <c r="H30" s="114"/>
    </row>
    <row r="31" ht="18" customHeight="1" spans="1:8">
      <c r="A31" s="114" t="s">
        <v>82</v>
      </c>
      <c r="B31" s="114" t="s">
        <v>94</v>
      </c>
      <c r="C31" s="114"/>
      <c r="D31" s="114" t="s">
        <v>56</v>
      </c>
      <c r="E31" s="114"/>
      <c r="F31" s="114"/>
      <c r="G31" s="114">
        <v>42</v>
      </c>
      <c r="H31" s="114"/>
    </row>
    <row r="32" ht="18" customHeight="1" spans="1:8">
      <c r="A32" s="115" t="s">
        <v>180</v>
      </c>
      <c r="B32" s="115"/>
      <c r="C32" s="115"/>
      <c r="D32" s="115"/>
      <c r="E32" s="115" t="s">
        <v>232</v>
      </c>
      <c r="F32" s="115"/>
      <c r="G32" s="115">
        <f>SUM(G33:G39)</f>
        <v>125</v>
      </c>
      <c r="H32" s="114"/>
    </row>
    <row r="33" ht="18" customHeight="1" spans="1:8">
      <c r="A33" s="114" t="s">
        <v>95</v>
      </c>
      <c r="B33" s="114" t="s">
        <v>181</v>
      </c>
      <c r="C33" s="114"/>
      <c r="D33" s="114" t="s">
        <v>56</v>
      </c>
      <c r="E33" s="114"/>
      <c r="F33" s="114"/>
      <c r="G33" s="114">
        <v>2</v>
      </c>
      <c r="H33" s="114"/>
    </row>
    <row r="34" ht="18" customHeight="1" spans="1:8">
      <c r="A34" s="114" t="s">
        <v>95</v>
      </c>
      <c r="B34" s="114" t="s">
        <v>96</v>
      </c>
      <c r="C34" s="114"/>
      <c r="D34" s="114" t="s">
        <v>56</v>
      </c>
      <c r="E34" s="114"/>
      <c r="F34" s="114"/>
      <c r="G34" s="114">
        <v>8</v>
      </c>
      <c r="H34" s="114"/>
    </row>
    <row r="35" ht="18" customHeight="1" spans="1:8">
      <c r="A35" s="114" t="s">
        <v>95</v>
      </c>
      <c r="B35" s="114" t="s">
        <v>97</v>
      </c>
      <c r="C35" s="114"/>
      <c r="D35" s="114" t="s">
        <v>56</v>
      </c>
      <c r="E35" s="114"/>
      <c r="F35" s="114"/>
      <c r="G35" s="114">
        <v>20</v>
      </c>
      <c r="H35" s="114"/>
    </row>
    <row r="36" ht="18" customHeight="1" spans="1:8">
      <c r="A36" s="114" t="s">
        <v>95</v>
      </c>
      <c r="B36" s="114" t="s">
        <v>98</v>
      </c>
      <c r="C36" s="114"/>
      <c r="D36" s="114" t="s">
        <v>56</v>
      </c>
      <c r="E36" s="114"/>
      <c r="F36" s="114"/>
      <c r="G36" s="114">
        <v>20</v>
      </c>
      <c r="H36" s="114"/>
    </row>
    <row r="37" ht="18" customHeight="1" spans="1:8">
      <c r="A37" s="114" t="s">
        <v>95</v>
      </c>
      <c r="B37" s="114" t="s">
        <v>99</v>
      </c>
      <c r="C37" s="114"/>
      <c r="D37" s="114" t="s">
        <v>56</v>
      </c>
      <c r="E37" s="114"/>
      <c r="F37" s="114"/>
      <c r="G37" s="114">
        <v>54</v>
      </c>
      <c r="H37" s="114"/>
    </row>
    <row r="38" ht="18" customHeight="1" spans="1:8">
      <c r="A38" s="114" t="s">
        <v>95</v>
      </c>
      <c r="B38" s="114" t="s">
        <v>102</v>
      </c>
      <c r="C38" s="114"/>
      <c r="D38" s="114" t="s">
        <v>56</v>
      </c>
      <c r="E38" s="114"/>
      <c r="F38" s="114"/>
      <c r="G38" s="114">
        <v>18</v>
      </c>
      <c r="H38" s="114"/>
    </row>
    <row r="39" ht="18" customHeight="1" spans="1:8">
      <c r="A39" s="114" t="s">
        <v>95</v>
      </c>
      <c r="B39" s="114" t="s">
        <v>103</v>
      </c>
      <c r="C39" s="114"/>
      <c r="D39" s="114" t="s">
        <v>56</v>
      </c>
      <c r="E39" s="114"/>
      <c r="F39" s="114"/>
      <c r="G39" s="114">
        <v>3</v>
      </c>
      <c r="H39" s="114"/>
    </row>
    <row r="40" ht="18" customHeight="1" spans="1:8">
      <c r="A40" s="115" t="s">
        <v>182</v>
      </c>
      <c r="B40" s="115"/>
      <c r="C40" s="115"/>
      <c r="D40" s="115"/>
      <c r="E40" s="115" t="s">
        <v>197</v>
      </c>
      <c r="F40" s="115"/>
      <c r="G40" s="115">
        <f>SUM(G41:G49)</f>
        <v>258</v>
      </c>
      <c r="H40" s="114"/>
    </row>
    <row r="41" ht="18" customHeight="1" spans="1:8">
      <c r="A41" s="114" t="s">
        <v>104</v>
      </c>
      <c r="B41" s="114" t="s">
        <v>105</v>
      </c>
      <c r="C41" s="114"/>
      <c r="D41" s="114" t="s">
        <v>56</v>
      </c>
      <c r="E41" s="114"/>
      <c r="F41" s="114"/>
      <c r="G41" s="114">
        <v>5</v>
      </c>
      <c r="H41" s="114"/>
    </row>
    <row r="42" ht="18" customHeight="1" spans="1:8">
      <c r="A42" s="114" t="s">
        <v>104</v>
      </c>
      <c r="B42" s="114" t="s">
        <v>106</v>
      </c>
      <c r="C42" s="114"/>
      <c r="D42" s="114" t="s">
        <v>56</v>
      </c>
      <c r="E42" s="114"/>
      <c r="F42" s="114"/>
      <c r="G42" s="114">
        <v>30</v>
      </c>
      <c r="H42" s="114"/>
    </row>
    <row r="43" ht="18" customHeight="1" spans="1:8">
      <c r="A43" s="114" t="s">
        <v>104</v>
      </c>
      <c r="B43" s="114" t="s">
        <v>107</v>
      </c>
      <c r="C43" s="114"/>
      <c r="D43" s="114" t="s">
        <v>56</v>
      </c>
      <c r="E43" s="114"/>
      <c r="F43" s="114"/>
      <c r="G43" s="114">
        <v>25</v>
      </c>
      <c r="H43" s="114"/>
    </row>
    <row r="44" ht="18" customHeight="1" spans="1:8">
      <c r="A44" s="114" t="s">
        <v>104</v>
      </c>
      <c r="B44" s="114" t="s">
        <v>108</v>
      </c>
      <c r="C44" s="114"/>
      <c r="D44" s="114" t="s">
        <v>56</v>
      </c>
      <c r="E44" s="114"/>
      <c r="F44" s="114"/>
      <c r="G44" s="114">
        <v>35</v>
      </c>
      <c r="H44" s="114"/>
    </row>
    <row r="45" ht="18" customHeight="1" spans="1:8">
      <c r="A45" s="114" t="s">
        <v>104</v>
      </c>
      <c r="B45" s="114" t="s">
        <v>109</v>
      </c>
      <c r="C45" s="114"/>
      <c r="D45" s="114" t="s">
        <v>56</v>
      </c>
      <c r="E45" s="114"/>
      <c r="F45" s="114"/>
      <c r="G45" s="114">
        <v>60</v>
      </c>
      <c r="H45" s="114"/>
    </row>
    <row r="46" ht="18" customHeight="1" spans="1:8">
      <c r="A46" s="114" t="s">
        <v>104</v>
      </c>
      <c r="B46" s="114" t="s">
        <v>110</v>
      </c>
      <c r="C46" s="114"/>
      <c r="D46" s="114" t="s">
        <v>56</v>
      </c>
      <c r="E46" s="114"/>
      <c r="F46" s="114"/>
      <c r="G46" s="114">
        <v>22</v>
      </c>
      <c r="H46" s="114"/>
    </row>
    <row r="47" ht="18" customHeight="1" spans="1:8">
      <c r="A47" s="114" t="s">
        <v>104</v>
      </c>
      <c r="B47" s="114" t="s">
        <v>111</v>
      </c>
      <c r="C47" s="114"/>
      <c r="D47" s="114" t="s">
        <v>56</v>
      </c>
      <c r="E47" s="114"/>
      <c r="F47" s="114"/>
      <c r="G47" s="114">
        <v>60</v>
      </c>
      <c r="H47" s="114"/>
    </row>
    <row r="48" ht="18" customHeight="1" spans="1:8">
      <c r="A48" s="114" t="s">
        <v>104</v>
      </c>
      <c r="B48" s="114" t="s">
        <v>112</v>
      </c>
      <c r="C48" s="114"/>
      <c r="D48" s="114" t="s">
        <v>56</v>
      </c>
      <c r="E48" s="114"/>
      <c r="F48" s="114"/>
      <c r="G48" s="114">
        <v>19</v>
      </c>
      <c r="H48" s="114"/>
    </row>
    <row r="49" ht="18" customHeight="1" spans="1:8">
      <c r="A49" s="114" t="s">
        <v>104</v>
      </c>
      <c r="B49" s="114" t="s">
        <v>233</v>
      </c>
      <c r="C49" s="114"/>
      <c r="D49" s="114" t="s">
        <v>56</v>
      </c>
      <c r="E49" s="114"/>
      <c r="F49" s="114"/>
      <c r="G49" s="114">
        <v>2</v>
      </c>
      <c r="H49" s="114"/>
    </row>
    <row r="50" ht="18" customHeight="1" spans="1:8">
      <c r="A50" s="115" t="s">
        <v>184</v>
      </c>
      <c r="B50" s="115"/>
      <c r="C50" s="115"/>
      <c r="D50" s="115"/>
      <c r="E50" s="115" t="s">
        <v>197</v>
      </c>
      <c r="F50" s="115" t="s">
        <v>21</v>
      </c>
      <c r="G50" s="115">
        <f>SUM(G51:G57)</f>
        <v>100</v>
      </c>
      <c r="H50" s="114"/>
    </row>
    <row r="51" ht="18" customHeight="1" spans="1:8">
      <c r="A51" s="114" t="s">
        <v>118</v>
      </c>
      <c r="B51" s="114" t="s">
        <v>119</v>
      </c>
      <c r="C51" s="114"/>
      <c r="D51" s="114" t="s">
        <v>56</v>
      </c>
      <c r="E51" s="114"/>
      <c r="F51" s="114"/>
      <c r="G51" s="114">
        <v>10</v>
      </c>
      <c r="H51" s="114"/>
    </row>
    <row r="52" ht="18" customHeight="1" spans="1:8">
      <c r="A52" s="114" t="s">
        <v>118</v>
      </c>
      <c r="B52" s="114" t="s">
        <v>120</v>
      </c>
      <c r="C52" s="114"/>
      <c r="D52" s="114" t="s">
        <v>56</v>
      </c>
      <c r="E52" s="114"/>
      <c r="F52" s="114"/>
      <c r="G52" s="114">
        <v>18</v>
      </c>
      <c r="H52" s="114"/>
    </row>
    <row r="53" ht="18" customHeight="1" spans="1:8">
      <c r="A53" s="114" t="s">
        <v>118</v>
      </c>
      <c r="B53" s="114" t="s">
        <v>121</v>
      </c>
      <c r="C53" s="114"/>
      <c r="D53" s="114" t="s">
        <v>56</v>
      </c>
      <c r="E53" s="114"/>
      <c r="F53" s="114"/>
      <c r="G53" s="114">
        <v>16</v>
      </c>
      <c r="H53" s="114"/>
    </row>
    <row r="54" ht="18" customHeight="1" spans="1:8">
      <c r="A54" s="114" t="s">
        <v>118</v>
      </c>
      <c r="B54" s="114" t="s">
        <v>122</v>
      </c>
      <c r="C54" s="114"/>
      <c r="D54" s="114" t="s">
        <v>56</v>
      </c>
      <c r="E54" s="114"/>
      <c r="F54" s="114"/>
      <c r="G54" s="114">
        <v>17</v>
      </c>
      <c r="H54" s="114"/>
    </row>
    <row r="55" ht="18" customHeight="1" spans="1:8">
      <c r="A55" s="114" t="s">
        <v>118</v>
      </c>
      <c r="B55" s="114" t="s">
        <v>125</v>
      </c>
      <c r="C55" s="114"/>
      <c r="D55" s="114" t="s">
        <v>56</v>
      </c>
      <c r="E55" s="114"/>
      <c r="F55" s="114"/>
      <c r="G55" s="114">
        <v>17</v>
      </c>
      <c r="H55" s="114"/>
    </row>
    <row r="56" ht="18" customHeight="1" spans="1:8">
      <c r="A56" s="114" t="s">
        <v>118</v>
      </c>
      <c r="B56" s="114" t="s">
        <v>126</v>
      </c>
      <c r="C56" s="114"/>
      <c r="D56" s="114" t="s">
        <v>56</v>
      </c>
      <c r="E56" s="114"/>
      <c r="F56" s="114"/>
      <c r="G56" s="114">
        <v>16</v>
      </c>
      <c r="H56" s="114"/>
    </row>
    <row r="57" ht="18" customHeight="1" spans="1:8">
      <c r="A57" s="114" t="s">
        <v>118</v>
      </c>
      <c r="B57" s="114" t="s">
        <v>127</v>
      </c>
      <c r="C57" s="114"/>
      <c r="D57" s="114" t="s">
        <v>56</v>
      </c>
      <c r="E57" s="114"/>
      <c r="F57" s="114"/>
      <c r="G57" s="114">
        <v>6</v>
      </c>
      <c r="H57" s="114"/>
    </row>
    <row r="58" ht="18" customHeight="1" spans="1:8">
      <c r="A58" s="115" t="s">
        <v>185</v>
      </c>
      <c r="B58" s="115"/>
      <c r="C58" s="115"/>
      <c r="D58" s="115"/>
      <c r="E58" s="115" t="s">
        <v>198</v>
      </c>
      <c r="F58" s="115"/>
      <c r="G58" s="115">
        <f>SUM(G59:G67)</f>
        <v>83</v>
      </c>
      <c r="H58" s="114"/>
    </row>
    <row r="59" ht="18" customHeight="1" spans="1:8">
      <c r="A59" s="114" t="s">
        <v>128</v>
      </c>
      <c r="B59" s="114" t="s">
        <v>129</v>
      </c>
      <c r="C59" s="114"/>
      <c r="D59" s="114" t="s">
        <v>56</v>
      </c>
      <c r="E59" s="114"/>
      <c r="F59" s="114"/>
      <c r="G59" s="114">
        <v>10</v>
      </c>
      <c r="H59" s="114"/>
    </row>
    <row r="60" ht="18" customHeight="1" spans="1:8">
      <c r="A60" s="114" t="s">
        <v>128</v>
      </c>
      <c r="B60" s="114" t="s">
        <v>135</v>
      </c>
      <c r="C60" s="114"/>
      <c r="D60" s="114" t="s">
        <v>56</v>
      </c>
      <c r="E60" s="114"/>
      <c r="F60" s="114"/>
      <c r="G60" s="114">
        <v>18</v>
      </c>
      <c r="H60" s="114"/>
    </row>
    <row r="61" ht="18" customHeight="1" spans="1:8">
      <c r="A61" s="114" t="s">
        <v>128</v>
      </c>
      <c r="B61" s="114" t="s">
        <v>137</v>
      </c>
      <c r="C61" s="114"/>
      <c r="D61" s="114" t="s">
        <v>56</v>
      </c>
      <c r="E61" s="114"/>
      <c r="F61" s="114"/>
      <c r="G61" s="114">
        <v>38</v>
      </c>
      <c r="H61" s="114"/>
    </row>
    <row r="62" ht="18" customHeight="1" spans="1:8">
      <c r="A62" s="114" t="s">
        <v>128</v>
      </c>
      <c r="B62" s="114" t="s">
        <v>137</v>
      </c>
      <c r="C62" s="114" t="s">
        <v>234</v>
      </c>
      <c r="D62" s="114" t="s">
        <v>124</v>
      </c>
      <c r="E62" s="114"/>
      <c r="F62" s="114"/>
      <c r="G62" s="114">
        <v>2</v>
      </c>
      <c r="H62" s="114"/>
    </row>
    <row r="63" ht="18" customHeight="1" spans="1:8">
      <c r="A63" s="114" t="s">
        <v>128</v>
      </c>
      <c r="B63" s="114" t="s">
        <v>137</v>
      </c>
      <c r="C63" s="114" t="s">
        <v>235</v>
      </c>
      <c r="D63" s="114" t="s">
        <v>124</v>
      </c>
      <c r="E63" s="114"/>
      <c r="F63" s="114"/>
      <c r="G63" s="114">
        <v>2</v>
      </c>
      <c r="H63" s="114"/>
    </row>
    <row r="64" ht="18" customHeight="1" spans="1:8">
      <c r="A64" s="114" t="s">
        <v>128</v>
      </c>
      <c r="B64" s="114" t="s">
        <v>137</v>
      </c>
      <c r="C64" s="114" t="s">
        <v>236</v>
      </c>
      <c r="D64" s="114" t="s">
        <v>124</v>
      </c>
      <c r="E64" s="114"/>
      <c r="F64" s="114"/>
      <c r="G64" s="114">
        <v>2</v>
      </c>
      <c r="H64" s="114"/>
    </row>
    <row r="65" ht="18" customHeight="1" spans="1:8">
      <c r="A65" s="114" t="s">
        <v>128</v>
      </c>
      <c r="B65" s="114" t="s">
        <v>138</v>
      </c>
      <c r="C65" s="114"/>
      <c r="D65" s="114" t="s">
        <v>56</v>
      </c>
      <c r="E65" s="114"/>
      <c r="F65" s="114"/>
      <c r="G65" s="114">
        <v>2</v>
      </c>
      <c r="H65" s="114"/>
    </row>
    <row r="66" ht="18" customHeight="1" spans="1:8">
      <c r="A66" s="114" t="s">
        <v>128</v>
      </c>
      <c r="B66" s="114" t="s">
        <v>139</v>
      </c>
      <c r="C66" s="114"/>
      <c r="D66" s="114" t="s">
        <v>56</v>
      </c>
      <c r="E66" s="114"/>
      <c r="F66" s="114"/>
      <c r="G66" s="114">
        <v>6</v>
      </c>
      <c r="H66" s="114"/>
    </row>
    <row r="67" ht="18" customHeight="1" spans="1:8">
      <c r="A67" s="114" t="s">
        <v>128</v>
      </c>
      <c r="B67" s="114" t="s">
        <v>140</v>
      </c>
      <c r="C67" s="114"/>
      <c r="D67" s="114" t="s">
        <v>56</v>
      </c>
      <c r="E67" s="114"/>
      <c r="F67" s="114"/>
      <c r="G67" s="114">
        <v>3</v>
      </c>
      <c r="H67" s="114"/>
    </row>
    <row r="68" ht="18" customHeight="1" spans="1:8">
      <c r="A68" s="115" t="s">
        <v>186</v>
      </c>
      <c r="B68" s="115"/>
      <c r="C68" s="115"/>
      <c r="D68" s="115"/>
      <c r="E68" s="115" t="s">
        <v>237</v>
      </c>
      <c r="F68" s="115"/>
      <c r="G68" s="115">
        <f>SUM(G69:G87)</f>
        <v>164</v>
      </c>
      <c r="H68" s="114"/>
    </row>
    <row r="69" ht="18" customHeight="1" spans="1:8">
      <c r="A69" s="114" t="s">
        <v>141</v>
      </c>
      <c r="B69" s="114" t="s">
        <v>238</v>
      </c>
      <c r="C69" s="114"/>
      <c r="D69" s="114" t="s">
        <v>56</v>
      </c>
      <c r="E69" s="114"/>
      <c r="F69" s="114"/>
      <c r="G69" s="114">
        <v>10</v>
      </c>
      <c r="H69" s="114"/>
    </row>
    <row r="70" ht="18" customHeight="1" spans="1:8">
      <c r="A70" s="114" t="s">
        <v>141</v>
      </c>
      <c r="B70" s="114" t="s">
        <v>142</v>
      </c>
      <c r="C70" s="114"/>
      <c r="D70" s="114" t="s">
        <v>56</v>
      </c>
      <c r="E70" s="114"/>
      <c r="F70" s="114"/>
      <c r="G70" s="114">
        <v>5</v>
      </c>
      <c r="H70" s="114"/>
    </row>
    <row r="71" ht="18" customHeight="1" spans="1:8">
      <c r="A71" s="114" t="s">
        <v>141</v>
      </c>
      <c r="B71" s="114" t="s">
        <v>143</v>
      </c>
      <c r="C71" s="114"/>
      <c r="D71" s="114" t="s">
        <v>56</v>
      </c>
      <c r="E71" s="114"/>
      <c r="F71" s="114"/>
      <c r="G71" s="114">
        <v>15</v>
      </c>
      <c r="H71" s="114"/>
    </row>
    <row r="72" ht="18" customHeight="1" spans="1:8">
      <c r="A72" s="114" t="s">
        <v>141</v>
      </c>
      <c r="B72" s="114" t="s">
        <v>144</v>
      </c>
      <c r="C72" s="114"/>
      <c r="D72" s="114" t="s">
        <v>56</v>
      </c>
      <c r="E72" s="114"/>
      <c r="F72" s="114"/>
      <c r="G72" s="114">
        <v>10</v>
      </c>
      <c r="H72" s="114"/>
    </row>
    <row r="73" ht="18" customHeight="1" spans="1:8">
      <c r="A73" s="114" t="s">
        <v>141</v>
      </c>
      <c r="B73" s="114" t="s">
        <v>145</v>
      </c>
      <c r="C73" s="114"/>
      <c r="D73" s="114" t="s">
        <v>56</v>
      </c>
      <c r="E73" s="114"/>
      <c r="F73" s="114"/>
      <c r="G73" s="114">
        <v>5</v>
      </c>
      <c r="H73" s="114"/>
    </row>
    <row r="74" ht="18" customHeight="1" spans="1:8">
      <c r="A74" s="114" t="s">
        <v>141</v>
      </c>
      <c r="B74" s="114" t="s">
        <v>146</v>
      </c>
      <c r="C74" s="114"/>
      <c r="D74" s="114" t="s">
        <v>56</v>
      </c>
      <c r="E74" s="114"/>
      <c r="F74" s="114"/>
      <c r="G74" s="114">
        <v>40</v>
      </c>
      <c r="H74" s="114"/>
    </row>
    <row r="75" ht="18" customHeight="1" spans="1:8">
      <c r="A75" s="114" t="s">
        <v>141</v>
      </c>
      <c r="B75" s="114" t="s">
        <v>147</v>
      </c>
      <c r="C75" s="114"/>
      <c r="D75" s="114" t="s">
        <v>56</v>
      </c>
      <c r="E75" s="114"/>
      <c r="F75" s="114"/>
      <c r="G75" s="114">
        <v>10</v>
      </c>
      <c r="H75" s="114"/>
    </row>
    <row r="76" ht="18" customHeight="1" spans="1:8">
      <c r="A76" s="114" t="s">
        <v>141</v>
      </c>
      <c r="B76" s="114" t="s">
        <v>148</v>
      </c>
      <c r="C76" s="114"/>
      <c r="D76" s="114" t="s">
        <v>56</v>
      </c>
      <c r="E76" s="114"/>
      <c r="F76" s="114"/>
      <c r="G76" s="114">
        <v>37</v>
      </c>
      <c r="H76" s="114"/>
    </row>
    <row r="77" ht="18" customHeight="1" spans="1:8">
      <c r="A77" s="114" t="s">
        <v>141</v>
      </c>
      <c r="B77" s="114" t="s">
        <v>148</v>
      </c>
      <c r="C77" s="114" t="s">
        <v>239</v>
      </c>
      <c r="D77" s="114" t="s">
        <v>124</v>
      </c>
      <c r="E77" s="114"/>
      <c r="F77" s="114"/>
      <c r="G77" s="114">
        <v>1</v>
      </c>
      <c r="H77" s="114"/>
    </row>
    <row r="78" ht="18" customHeight="1" spans="1:8">
      <c r="A78" s="114" t="s">
        <v>141</v>
      </c>
      <c r="B78" s="114" t="s">
        <v>148</v>
      </c>
      <c r="C78" s="114" t="s">
        <v>240</v>
      </c>
      <c r="D78" s="114" t="s">
        <v>124</v>
      </c>
      <c r="E78" s="114"/>
      <c r="F78" s="114"/>
      <c r="G78" s="114">
        <v>1</v>
      </c>
      <c r="H78" s="114"/>
    </row>
    <row r="79" ht="18" customHeight="1" spans="1:8">
      <c r="A79" s="114" t="s">
        <v>141</v>
      </c>
      <c r="B79" s="114" t="s">
        <v>149</v>
      </c>
      <c r="C79" s="114"/>
      <c r="D79" s="114" t="s">
        <v>56</v>
      </c>
      <c r="E79" s="114"/>
      <c r="F79" s="114"/>
      <c r="G79" s="114">
        <v>14</v>
      </c>
      <c r="H79" s="114"/>
    </row>
    <row r="80" ht="18" customHeight="1" spans="1:8">
      <c r="A80" s="114" t="s">
        <v>141</v>
      </c>
      <c r="B80" s="114" t="s">
        <v>149</v>
      </c>
      <c r="C80" s="114" t="s">
        <v>241</v>
      </c>
      <c r="D80" s="114" t="s">
        <v>124</v>
      </c>
      <c r="E80" s="114"/>
      <c r="F80" s="114"/>
      <c r="G80" s="114">
        <v>1</v>
      </c>
      <c r="H80" s="114"/>
    </row>
    <row r="81" ht="18" customHeight="1" spans="1:8">
      <c r="A81" s="114" t="s">
        <v>141</v>
      </c>
      <c r="B81" s="114" t="s">
        <v>149</v>
      </c>
      <c r="C81" s="114" t="s">
        <v>242</v>
      </c>
      <c r="D81" s="114" t="s">
        <v>124</v>
      </c>
      <c r="E81" s="114"/>
      <c r="F81" s="114"/>
      <c r="G81" s="114">
        <v>1</v>
      </c>
      <c r="H81" s="114"/>
    </row>
    <row r="82" ht="18" customHeight="1" spans="1:8">
      <c r="A82" s="114" t="s">
        <v>141</v>
      </c>
      <c r="B82" s="114" t="s">
        <v>149</v>
      </c>
      <c r="C82" s="114" t="s">
        <v>243</v>
      </c>
      <c r="D82" s="114" t="s">
        <v>124</v>
      </c>
      <c r="E82" s="114"/>
      <c r="F82" s="114"/>
      <c r="G82" s="114">
        <v>1</v>
      </c>
      <c r="H82" s="114"/>
    </row>
    <row r="83" ht="18" customHeight="1" spans="1:8">
      <c r="A83" s="114" t="s">
        <v>141</v>
      </c>
      <c r="B83" s="114" t="s">
        <v>149</v>
      </c>
      <c r="C83" s="114" t="s">
        <v>244</v>
      </c>
      <c r="D83" s="114" t="s">
        <v>124</v>
      </c>
      <c r="E83" s="114"/>
      <c r="F83" s="114"/>
      <c r="G83" s="114">
        <v>1</v>
      </c>
      <c r="H83" s="114"/>
    </row>
    <row r="84" ht="18" customHeight="1" spans="1:8">
      <c r="A84" s="114" t="s">
        <v>141</v>
      </c>
      <c r="B84" s="114" t="s">
        <v>149</v>
      </c>
      <c r="C84" s="114" t="s">
        <v>245</v>
      </c>
      <c r="D84" s="114" t="s">
        <v>124</v>
      </c>
      <c r="E84" s="114"/>
      <c r="F84" s="114"/>
      <c r="G84" s="114">
        <v>1</v>
      </c>
      <c r="H84" s="114"/>
    </row>
    <row r="85" ht="18" customHeight="1" spans="1:8">
      <c r="A85" s="114" t="s">
        <v>141</v>
      </c>
      <c r="B85" s="114" t="s">
        <v>149</v>
      </c>
      <c r="C85" s="114" t="s">
        <v>246</v>
      </c>
      <c r="D85" s="114" t="s">
        <v>124</v>
      </c>
      <c r="E85" s="114"/>
      <c r="F85" s="114"/>
      <c r="G85" s="114">
        <v>1</v>
      </c>
      <c r="H85" s="114"/>
    </row>
    <row r="86" ht="18" customHeight="1" spans="1:8">
      <c r="A86" s="114" t="s">
        <v>141</v>
      </c>
      <c r="B86" s="114" t="s">
        <v>150</v>
      </c>
      <c r="C86" s="114"/>
      <c r="D86" s="114" t="s">
        <v>56</v>
      </c>
      <c r="E86" s="114"/>
      <c r="F86" s="114"/>
      <c r="G86" s="114">
        <v>5</v>
      </c>
      <c r="H86" s="114"/>
    </row>
    <row r="87" ht="18" customHeight="1" spans="1:8">
      <c r="A87" s="114" t="s">
        <v>141</v>
      </c>
      <c r="B87" s="114" t="s">
        <v>152</v>
      </c>
      <c r="C87" s="114"/>
      <c r="D87" s="114" t="s">
        <v>56</v>
      </c>
      <c r="E87" s="114"/>
      <c r="F87" s="114"/>
      <c r="G87" s="114">
        <v>5</v>
      </c>
      <c r="H87" s="114"/>
    </row>
    <row r="88" ht="18" customHeight="1" spans="1:8">
      <c r="A88" s="115" t="s">
        <v>192</v>
      </c>
      <c r="B88" s="115"/>
      <c r="C88" s="115"/>
      <c r="D88" s="115"/>
      <c r="E88" s="115" t="s">
        <v>199</v>
      </c>
      <c r="F88" s="115"/>
      <c r="G88" s="115">
        <f>SUM(G89:G99)</f>
        <v>177</v>
      </c>
      <c r="H88" s="114"/>
    </row>
    <row r="89" ht="18" customHeight="1" spans="1:8">
      <c r="A89" s="114" t="s">
        <v>154</v>
      </c>
      <c r="B89" s="114" t="s">
        <v>247</v>
      </c>
      <c r="C89" s="114"/>
      <c r="D89" s="114" t="s">
        <v>56</v>
      </c>
      <c r="E89" s="114"/>
      <c r="F89" s="114"/>
      <c r="G89" s="114">
        <v>8</v>
      </c>
      <c r="H89" s="114"/>
    </row>
    <row r="90" ht="18" customHeight="1" spans="1:8">
      <c r="A90" s="114" t="s">
        <v>154</v>
      </c>
      <c r="B90" s="114" t="s">
        <v>248</v>
      </c>
      <c r="C90" s="114"/>
      <c r="D90" s="114" t="s">
        <v>56</v>
      </c>
      <c r="E90" s="114"/>
      <c r="F90" s="114"/>
      <c r="G90" s="114">
        <v>30</v>
      </c>
      <c r="H90" s="114"/>
    </row>
    <row r="91" ht="18" customHeight="1" spans="1:8">
      <c r="A91" s="114" t="s">
        <v>154</v>
      </c>
      <c r="B91" s="114" t="s">
        <v>155</v>
      </c>
      <c r="C91" s="114"/>
      <c r="D91" s="114" t="s">
        <v>56</v>
      </c>
      <c r="E91" s="114"/>
      <c r="F91" s="114"/>
      <c r="G91" s="114">
        <v>30</v>
      </c>
      <c r="H91" s="114"/>
    </row>
    <row r="92" ht="18" customHeight="1" spans="1:8">
      <c r="A92" s="114" t="s">
        <v>154</v>
      </c>
      <c r="B92" s="114" t="s">
        <v>249</v>
      </c>
      <c r="C92" s="114"/>
      <c r="D92" s="114" t="s">
        <v>56</v>
      </c>
      <c r="E92" s="114"/>
      <c r="F92" s="114"/>
      <c r="G92" s="114">
        <v>40</v>
      </c>
      <c r="H92" s="114"/>
    </row>
    <row r="93" ht="18" customHeight="1" spans="1:8">
      <c r="A93" s="114" t="s">
        <v>154</v>
      </c>
      <c r="B93" s="114" t="s">
        <v>156</v>
      </c>
      <c r="C93" s="114"/>
      <c r="D93" s="114" t="s">
        <v>56</v>
      </c>
      <c r="E93" s="114"/>
      <c r="F93" s="114"/>
      <c r="G93" s="114">
        <v>10</v>
      </c>
      <c r="H93" s="114"/>
    </row>
    <row r="94" ht="18" customHeight="1" spans="1:8">
      <c r="A94" s="114" t="s">
        <v>154</v>
      </c>
      <c r="B94" s="114" t="s">
        <v>250</v>
      </c>
      <c r="C94" s="114"/>
      <c r="D94" s="114" t="s">
        <v>56</v>
      </c>
      <c r="E94" s="114"/>
      <c r="F94" s="114"/>
      <c r="G94" s="114">
        <v>8</v>
      </c>
      <c r="H94" s="114"/>
    </row>
    <row r="95" ht="18" customHeight="1" spans="1:8">
      <c r="A95" s="114" t="s">
        <v>154</v>
      </c>
      <c r="B95" s="114" t="s">
        <v>251</v>
      </c>
      <c r="C95" s="114"/>
      <c r="D95" s="114" t="s">
        <v>56</v>
      </c>
      <c r="E95" s="114"/>
      <c r="F95" s="114"/>
      <c r="G95" s="114">
        <v>8</v>
      </c>
      <c r="H95" s="114"/>
    </row>
    <row r="96" ht="18" customHeight="1" spans="1:8">
      <c r="A96" s="114" t="s">
        <v>154</v>
      </c>
      <c r="B96" s="114" t="s">
        <v>158</v>
      </c>
      <c r="C96" s="114"/>
      <c r="D96" s="114" t="s">
        <v>56</v>
      </c>
      <c r="E96" s="114"/>
      <c r="F96" s="114"/>
      <c r="G96" s="114">
        <v>5</v>
      </c>
      <c r="H96" s="114"/>
    </row>
    <row r="97" ht="18" customHeight="1" spans="1:8">
      <c r="A97" s="114" t="s">
        <v>154</v>
      </c>
      <c r="B97" s="114" t="s">
        <v>252</v>
      </c>
      <c r="C97" s="114"/>
      <c r="D97" s="114" t="s">
        <v>56</v>
      </c>
      <c r="E97" s="114"/>
      <c r="F97" s="114"/>
      <c r="G97" s="114">
        <v>5</v>
      </c>
      <c r="H97" s="114"/>
    </row>
    <row r="98" ht="18" customHeight="1" spans="1:8">
      <c r="A98" s="114" t="s">
        <v>154</v>
      </c>
      <c r="B98" s="114" t="s">
        <v>220</v>
      </c>
      <c r="C98" s="114"/>
      <c r="D98" s="114" t="s">
        <v>56</v>
      </c>
      <c r="E98" s="114"/>
      <c r="F98" s="114"/>
      <c r="G98" s="114">
        <v>31</v>
      </c>
      <c r="H98" s="114"/>
    </row>
    <row r="99" ht="18" customHeight="1" spans="1:8">
      <c r="A99" s="114" t="s">
        <v>154</v>
      </c>
      <c r="B99" s="114" t="s">
        <v>253</v>
      </c>
      <c r="C99" s="114"/>
      <c r="D99" s="114" t="s">
        <v>56</v>
      </c>
      <c r="E99" s="114"/>
      <c r="F99" s="114"/>
      <c r="G99" s="114">
        <v>2</v>
      </c>
      <c r="H99" s="114"/>
    </row>
    <row r="100" ht="18" customHeight="1" spans="1:8">
      <c r="A100" s="115" t="s">
        <v>187</v>
      </c>
      <c r="B100" s="115"/>
      <c r="C100" s="115"/>
      <c r="D100" s="115"/>
      <c r="E100" s="115" t="s">
        <v>198</v>
      </c>
      <c r="F100" s="115" t="s">
        <v>254</v>
      </c>
      <c r="G100" s="115">
        <f>SUM(G101:G105)</f>
        <v>175</v>
      </c>
      <c r="H100" s="114"/>
    </row>
    <row r="101" ht="18" customHeight="1" spans="1:8">
      <c r="A101" s="114" t="s">
        <v>159</v>
      </c>
      <c r="B101" s="114" t="s">
        <v>160</v>
      </c>
      <c r="C101" s="114"/>
      <c r="D101" s="114" t="s">
        <v>56</v>
      </c>
      <c r="E101" s="114"/>
      <c r="F101" s="114"/>
      <c r="G101" s="114">
        <v>25</v>
      </c>
      <c r="H101" s="114"/>
    </row>
    <row r="102" ht="18" customHeight="1" spans="1:8">
      <c r="A102" s="114" t="s">
        <v>159</v>
      </c>
      <c r="B102" s="114" t="s">
        <v>161</v>
      </c>
      <c r="C102" s="114"/>
      <c r="D102" s="114" t="s">
        <v>56</v>
      </c>
      <c r="E102" s="114"/>
      <c r="F102" s="114"/>
      <c r="G102" s="114">
        <v>40</v>
      </c>
      <c r="H102" s="114"/>
    </row>
    <row r="103" ht="18" customHeight="1" spans="1:8">
      <c r="A103" s="114" t="s">
        <v>159</v>
      </c>
      <c r="B103" s="114" t="s">
        <v>162</v>
      </c>
      <c r="C103" s="114"/>
      <c r="D103" s="114" t="s">
        <v>56</v>
      </c>
      <c r="E103" s="114"/>
      <c r="F103" s="114"/>
      <c r="G103" s="114">
        <v>60</v>
      </c>
      <c r="H103" s="114"/>
    </row>
    <row r="104" ht="18" customHeight="1" spans="1:8">
      <c r="A104" s="114" t="s">
        <v>159</v>
      </c>
      <c r="B104" s="114" t="s">
        <v>163</v>
      </c>
      <c r="C104" s="114"/>
      <c r="D104" s="114" t="s">
        <v>56</v>
      </c>
      <c r="E104" s="114"/>
      <c r="F104" s="114"/>
      <c r="G104" s="114">
        <v>20</v>
      </c>
      <c r="H104" s="114"/>
    </row>
    <row r="105" ht="18" customHeight="1" spans="1:8">
      <c r="A105" s="114" t="s">
        <v>159</v>
      </c>
      <c r="B105" s="114" t="s">
        <v>164</v>
      </c>
      <c r="C105" s="114"/>
      <c r="D105" s="114" t="s">
        <v>56</v>
      </c>
      <c r="E105" s="114"/>
      <c r="F105" s="114"/>
      <c r="G105" s="114">
        <v>30</v>
      </c>
      <c r="H105" s="114"/>
    </row>
  </sheetData>
  <mergeCells count="15">
    <mergeCell ref="A1:H1"/>
    <mergeCell ref="G2:H2"/>
    <mergeCell ref="C4:D4"/>
    <mergeCell ref="A7:D7"/>
    <mergeCell ref="A9:D9"/>
    <mergeCell ref="A16:D16"/>
    <mergeCell ref="A32:D32"/>
    <mergeCell ref="A40:D40"/>
    <mergeCell ref="A50:D50"/>
    <mergeCell ref="A58:D58"/>
    <mergeCell ref="A68:D68"/>
    <mergeCell ref="A88:D88"/>
    <mergeCell ref="A100:D100"/>
    <mergeCell ref="C5:C6"/>
    <mergeCell ref="A4:B6"/>
  </mergeCells>
  <printOptions horizontalCentered="1"/>
  <pageMargins left="0.511811023622047" right="0.511811023622047" top="0.551181102362205" bottom="0.551181102362205" header="0.118110236220472" footer="0.118110236220472"/>
  <pageSetup paperSize="9" orientation="landscape"/>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pane ySplit="3" topLeftCell="A4" activePane="bottomLeft" state="frozen"/>
      <selection/>
      <selection pane="bottomLeft" activeCell="A3" sqref="A3"/>
    </sheetView>
  </sheetViews>
  <sheetFormatPr defaultColWidth="9" defaultRowHeight="14" outlineLevelCol="5"/>
  <cols>
    <col min="1" max="2" width="19" style="1" customWidth="1"/>
    <col min="3" max="4" width="24" style="1" customWidth="1"/>
    <col min="5" max="6" width="20.8727272727273" style="1" customWidth="1"/>
    <col min="7" max="16384" width="9" style="1"/>
  </cols>
  <sheetData>
    <row r="1" ht="46.5" customHeight="1" spans="1:6">
      <c r="A1" s="107" t="s">
        <v>255</v>
      </c>
      <c r="B1" s="108"/>
      <c r="C1" s="108"/>
      <c r="D1" s="108"/>
      <c r="E1" s="108"/>
      <c r="F1" s="108"/>
    </row>
    <row r="2" ht="18.95" customHeight="1" spans="1:6">
      <c r="A2" s="130" t="s">
        <v>169</v>
      </c>
      <c r="B2" s="130"/>
      <c r="C2" s="130"/>
      <c r="D2" s="130"/>
      <c r="E2" s="130"/>
      <c r="F2" s="130"/>
    </row>
    <row r="3" ht="18.95" customHeight="1" spans="1:6">
      <c r="A3" s="139" t="s">
        <v>34</v>
      </c>
      <c r="B3" s="139" t="s">
        <v>35</v>
      </c>
      <c r="C3" s="139" t="s">
        <v>6</v>
      </c>
      <c r="D3" s="139" t="s">
        <v>222</v>
      </c>
      <c r="E3" s="139" t="s">
        <v>196</v>
      </c>
      <c r="F3" s="139" t="s">
        <v>39</v>
      </c>
    </row>
    <row r="4" ht="18.95" customHeight="1" spans="1:6">
      <c r="A4" s="111" t="s">
        <v>173</v>
      </c>
      <c r="B4" s="111"/>
      <c r="C4" s="111"/>
      <c r="D4" s="111"/>
      <c r="E4" s="111">
        <f>E5+E7+E9+E13+E16+E22+E25</f>
        <v>94</v>
      </c>
      <c r="F4" s="12"/>
    </row>
    <row r="5" ht="18.95" customHeight="1" spans="1:6">
      <c r="A5" s="111" t="s">
        <v>176</v>
      </c>
      <c r="B5" s="111"/>
      <c r="C5" s="111" t="s">
        <v>197</v>
      </c>
      <c r="D5" s="111"/>
      <c r="E5" s="111">
        <f>E6</f>
        <v>2</v>
      </c>
      <c r="F5" s="12"/>
    </row>
    <row r="6" ht="18.95" customHeight="1" spans="1:6">
      <c r="A6" s="140" t="s">
        <v>64</v>
      </c>
      <c r="B6" s="140" t="s">
        <v>68</v>
      </c>
      <c r="C6" s="113"/>
      <c r="D6" s="113"/>
      <c r="E6" s="140">
        <v>2</v>
      </c>
      <c r="F6" s="113"/>
    </row>
    <row r="7" ht="18.95" customHeight="1" spans="1:6">
      <c r="A7" s="115" t="s">
        <v>178</v>
      </c>
      <c r="B7" s="115"/>
      <c r="C7" s="115" t="s">
        <v>223</v>
      </c>
      <c r="D7" s="115"/>
      <c r="E7" s="115">
        <f>E8</f>
        <v>10</v>
      </c>
      <c r="F7" s="114"/>
    </row>
    <row r="8" ht="18.95" customHeight="1" spans="1:6">
      <c r="A8" s="141" t="s">
        <v>70</v>
      </c>
      <c r="B8" s="141" t="s">
        <v>81</v>
      </c>
      <c r="C8" s="114"/>
      <c r="D8" s="114"/>
      <c r="E8" s="141">
        <v>10</v>
      </c>
      <c r="F8" s="114"/>
    </row>
    <row r="9" ht="18.95" customHeight="1" spans="1:6">
      <c r="A9" s="115" t="s">
        <v>179</v>
      </c>
      <c r="B9" s="115"/>
      <c r="C9" s="115" t="s">
        <v>16</v>
      </c>
      <c r="D9" s="115"/>
      <c r="E9" s="115">
        <f>E10+E11+E12</f>
        <v>18</v>
      </c>
      <c r="F9" s="114"/>
    </row>
    <row r="10" ht="18.95" customHeight="1" spans="1:6">
      <c r="A10" s="141" t="s">
        <v>82</v>
      </c>
      <c r="B10" s="141" t="s">
        <v>88</v>
      </c>
      <c r="C10" s="114"/>
      <c r="D10" s="114"/>
      <c r="E10" s="141">
        <v>10</v>
      </c>
      <c r="F10" s="114"/>
    </row>
    <row r="11" ht="18.95" customHeight="1" spans="1:6">
      <c r="A11" s="141" t="s">
        <v>82</v>
      </c>
      <c r="B11" s="141" t="s">
        <v>92</v>
      </c>
      <c r="C11" s="114"/>
      <c r="D11" s="114"/>
      <c r="E11" s="141">
        <v>3</v>
      </c>
      <c r="F11" s="114"/>
    </row>
    <row r="12" ht="18.95" customHeight="1" spans="1:6">
      <c r="A12" s="141" t="s">
        <v>82</v>
      </c>
      <c r="B12" s="141" t="s">
        <v>93</v>
      </c>
      <c r="C12" s="114"/>
      <c r="D12" s="114"/>
      <c r="E12" s="141">
        <v>5</v>
      </c>
      <c r="F12" s="114"/>
    </row>
    <row r="13" ht="18.95" customHeight="1" spans="1:6">
      <c r="A13" s="115" t="s">
        <v>180</v>
      </c>
      <c r="B13" s="115"/>
      <c r="C13" s="115" t="s">
        <v>232</v>
      </c>
      <c r="D13" s="115"/>
      <c r="E13" s="115">
        <f>E14+E15</f>
        <v>9</v>
      </c>
      <c r="F13" s="114"/>
    </row>
    <row r="14" ht="18.95" customHeight="1" spans="1:6">
      <c r="A14" s="141" t="s">
        <v>95</v>
      </c>
      <c r="B14" s="141" t="s">
        <v>97</v>
      </c>
      <c r="C14" s="114"/>
      <c r="D14" s="114"/>
      <c r="E14" s="141">
        <v>5</v>
      </c>
      <c r="F14" s="114"/>
    </row>
    <row r="15" ht="18.95" customHeight="1" spans="1:6">
      <c r="A15" s="141" t="s">
        <v>95</v>
      </c>
      <c r="B15" s="141" t="s">
        <v>101</v>
      </c>
      <c r="C15" s="114"/>
      <c r="D15" s="114"/>
      <c r="E15" s="141">
        <v>4</v>
      </c>
      <c r="F15" s="114"/>
    </row>
    <row r="16" ht="18.95" customHeight="1" spans="1:6">
      <c r="A16" s="115" t="s">
        <v>185</v>
      </c>
      <c r="B16" s="115"/>
      <c r="C16" s="115" t="s">
        <v>198</v>
      </c>
      <c r="D16" s="115"/>
      <c r="E16" s="115">
        <f>E17+E18+E19+E20+E21</f>
        <v>12</v>
      </c>
      <c r="F16" s="114"/>
    </row>
    <row r="17" ht="18.95" customHeight="1" spans="1:6">
      <c r="A17" s="141" t="s">
        <v>128</v>
      </c>
      <c r="B17" s="141" t="s">
        <v>132</v>
      </c>
      <c r="C17" s="114"/>
      <c r="D17" s="114"/>
      <c r="E17" s="141">
        <v>2</v>
      </c>
      <c r="F17" s="114"/>
    </row>
    <row r="18" ht="18.95" customHeight="1" spans="1:6">
      <c r="A18" s="141" t="s">
        <v>128</v>
      </c>
      <c r="B18" s="141" t="s">
        <v>135</v>
      </c>
      <c r="C18" s="114"/>
      <c r="D18" s="114"/>
      <c r="E18" s="141">
        <v>5</v>
      </c>
      <c r="F18" s="114"/>
    </row>
    <row r="19" ht="18.95" customHeight="1" spans="1:6">
      <c r="A19" s="141" t="s">
        <v>128</v>
      </c>
      <c r="B19" s="141" t="s">
        <v>137</v>
      </c>
      <c r="C19" s="114"/>
      <c r="D19" s="114"/>
      <c r="E19" s="141">
        <v>2</v>
      </c>
      <c r="F19" s="114"/>
    </row>
    <row r="20" ht="18.95" customHeight="1" spans="1:6">
      <c r="A20" s="141" t="s">
        <v>128</v>
      </c>
      <c r="B20" s="141" t="s">
        <v>138</v>
      </c>
      <c r="C20" s="114"/>
      <c r="D20" s="114"/>
      <c r="E20" s="141">
        <v>2</v>
      </c>
      <c r="F20" s="114"/>
    </row>
    <row r="21" ht="18.95" customHeight="1" spans="1:6">
      <c r="A21" s="141" t="s">
        <v>128</v>
      </c>
      <c r="B21" s="141" t="s">
        <v>140</v>
      </c>
      <c r="C21" s="114"/>
      <c r="D21" s="114"/>
      <c r="E21" s="141">
        <v>1</v>
      </c>
      <c r="F21" s="114"/>
    </row>
    <row r="22" ht="18.95" customHeight="1" spans="1:6">
      <c r="A22" s="115" t="s">
        <v>186</v>
      </c>
      <c r="B22" s="115"/>
      <c r="C22" s="115" t="s">
        <v>237</v>
      </c>
      <c r="D22" s="115"/>
      <c r="E22" s="115">
        <f>E23+E24</f>
        <v>9</v>
      </c>
      <c r="F22" s="114"/>
    </row>
    <row r="23" ht="18.95" customHeight="1" spans="1:6">
      <c r="A23" s="141" t="s">
        <v>141</v>
      </c>
      <c r="B23" s="141" t="s">
        <v>146</v>
      </c>
      <c r="C23" s="114"/>
      <c r="D23" s="114"/>
      <c r="E23" s="141">
        <v>5</v>
      </c>
      <c r="F23" s="114"/>
    </row>
    <row r="24" ht="18.95" customHeight="1" spans="1:6">
      <c r="A24" s="141" t="s">
        <v>141</v>
      </c>
      <c r="B24" s="141" t="s">
        <v>148</v>
      </c>
      <c r="C24" s="114"/>
      <c r="D24" s="114"/>
      <c r="E24" s="141">
        <v>4</v>
      </c>
      <c r="F24" s="114"/>
    </row>
    <row r="25" ht="18.95" customHeight="1" spans="1:6">
      <c r="A25" s="115" t="s">
        <v>187</v>
      </c>
      <c r="B25" s="115"/>
      <c r="C25" s="115" t="s">
        <v>198</v>
      </c>
      <c r="D25" s="115" t="s">
        <v>254</v>
      </c>
      <c r="E25" s="115">
        <f>E26+E27</f>
        <v>34</v>
      </c>
      <c r="F25" s="114"/>
    </row>
    <row r="26" ht="18.95" customHeight="1" spans="1:6">
      <c r="A26" s="141" t="s">
        <v>159</v>
      </c>
      <c r="B26" s="141" t="s">
        <v>162</v>
      </c>
      <c r="C26" s="114"/>
      <c r="D26" s="114"/>
      <c r="E26" s="141">
        <v>30</v>
      </c>
      <c r="F26" s="114"/>
    </row>
    <row r="27" ht="18.95" customHeight="1" spans="1:6">
      <c r="A27" s="141" t="s">
        <v>159</v>
      </c>
      <c r="B27" s="141" t="s">
        <v>164</v>
      </c>
      <c r="C27" s="114"/>
      <c r="D27" s="114"/>
      <c r="E27" s="141">
        <v>4</v>
      </c>
      <c r="F27" s="114"/>
    </row>
  </sheetData>
  <mergeCells count="10">
    <mergeCell ref="A1:F1"/>
    <mergeCell ref="A2:F2"/>
    <mergeCell ref="A4:B4"/>
    <mergeCell ref="A5:B5"/>
    <mergeCell ref="A7:B7"/>
    <mergeCell ref="A9:B9"/>
    <mergeCell ref="A13:B13"/>
    <mergeCell ref="A16:B16"/>
    <mergeCell ref="A22:B22"/>
    <mergeCell ref="A25:B25"/>
  </mergeCells>
  <printOptions horizontalCentered="1"/>
  <pageMargins left="0.511811023622047" right="0.511811023622047" top="0.354330708661417" bottom="0.354330708661417" header="0.118110236220472" footer="0.118110236220472"/>
  <pageSetup paperSize="9" orientation="landscape"/>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pane xSplit="4" ySplit="3" topLeftCell="E4" activePane="bottomRight" state="frozen"/>
      <selection/>
      <selection pane="topRight"/>
      <selection pane="bottomLeft"/>
      <selection pane="bottomRight" activeCell="A3" sqref="A3"/>
    </sheetView>
  </sheetViews>
  <sheetFormatPr defaultColWidth="9" defaultRowHeight="14" outlineLevelCol="7"/>
  <cols>
    <col min="1" max="3" width="14.5" style="1" customWidth="1"/>
    <col min="4" max="4" width="17.8727272727273" style="1" customWidth="1"/>
    <col min="5" max="6" width="22" style="1" customWidth="1"/>
    <col min="7" max="8" width="13.6272727272727" style="1" customWidth="1"/>
    <col min="9" max="16384" width="9" style="1"/>
  </cols>
  <sheetData>
    <row r="1" ht="39.75" customHeight="1" spans="1:8">
      <c r="A1" s="107" t="s">
        <v>256</v>
      </c>
      <c r="B1" s="108"/>
      <c r="C1" s="108"/>
      <c r="D1" s="108"/>
      <c r="E1" s="108"/>
      <c r="F1" s="108"/>
      <c r="G1" s="108"/>
      <c r="H1" s="108"/>
    </row>
    <row r="2" ht="18" customHeight="1" spans="1:8">
      <c r="A2" s="130" t="s">
        <v>169</v>
      </c>
      <c r="B2" s="130"/>
      <c r="C2" s="130"/>
      <c r="D2" s="130"/>
      <c r="E2" s="130"/>
      <c r="F2" s="130"/>
      <c r="G2" s="130"/>
      <c r="H2" s="130"/>
    </row>
    <row r="3" ht="18" customHeight="1" spans="1:8">
      <c r="A3" s="131" t="s">
        <v>34</v>
      </c>
      <c r="B3" s="131" t="s">
        <v>35</v>
      </c>
      <c r="C3" s="131" t="s">
        <v>36</v>
      </c>
      <c r="D3" s="131" t="s">
        <v>37</v>
      </c>
      <c r="E3" s="131" t="s">
        <v>6</v>
      </c>
      <c r="F3" s="131" t="s">
        <v>222</v>
      </c>
      <c r="G3" s="132" t="s">
        <v>196</v>
      </c>
      <c r="H3" s="131" t="s">
        <v>39</v>
      </c>
    </row>
    <row r="4" ht="18" customHeight="1" spans="1:8">
      <c r="A4" s="111" t="s">
        <v>48</v>
      </c>
      <c r="B4" s="111"/>
      <c r="C4" s="111" t="s">
        <v>49</v>
      </c>
      <c r="D4" s="111"/>
      <c r="E4" s="111"/>
      <c r="F4" s="111"/>
      <c r="G4" s="111">
        <f>G6+G8+G12+G16+G19+G28+G35+G39+G47</f>
        <v>376</v>
      </c>
      <c r="H4" s="111"/>
    </row>
    <row r="5" ht="18" customHeight="1" spans="1:8">
      <c r="A5" s="111"/>
      <c r="B5" s="111"/>
      <c r="C5" s="111" t="s">
        <v>50</v>
      </c>
      <c r="D5" s="111" t="s">
        <v>56</v>
      </c>
      <c r="E5" s="111"/>
      <c r="F5" s="111"/>
      <c r="G5" s="111">
        <f>G7+SUM(G9:G11)+SUM(G13:G15)+G17+G18+SUM(G20:G27)+SUM(G29:G34)+SUM(G36:G38)+SUM(G40:G46)+SUM(G48:G51)</f>
        <v>376</v>
      </c>
      <c r="H5" s="111"/>
    </row>
    <row r="6" ht="18" customHeight="1" spans="1:8">
      <c r="A6" s="111" t="s">
        <v>176</v>
      </c>
      <c r="B6" s="111"/>
      <c r="C6" s="111"/>
      <c r="D6" s="111"/>
      <c r="E6" s="111" t="s">
        <v>197</v>
      </c>
      <c r="F6" s="111"/>
      <c r="G6" s="111">
        <f>G7</f>
        <v>10</v>
      </c>
      <c r="H6" s="111"/>
    </row>
    <row r="7" ht="18" customHeight="1" spans="1:8">
      <c r="A7" s="133" t="s">
        <v>64</v>
      </c>
      <c r="B7" s="133" t="s">
        <v>68</v>
      </c>
      <c r="C7" s="134"/>
      <c r="D7" s="133" t="s">
        <v>56</v>
      </c>
      <c r="E7" s="134"/>
      <c r="F7" s="134"/>
      <c r="G7" s="133">
        <v>10</v>
      </c>
      <c r="H7" s="134"/>
    </row>
    <row r="8" ht="18" customHeight="1" spans="1:8">
      <c r="A8" s="111" t="s">
        <v>178</v>
      </c>
      <c r="B8" s="111"/>
      <c r="C8" s="111"/>
      <c r="D8" s="111"/>
      <c r="E8" s="111" t="s">
        <v>223</v>
      </c>
      <c r="F8" s="111"/>
      <c r="G8" s="111">
        <f>G9+G10+G11</f>
        <v>43</v>
      </c>
      <c r="H8" s="111"/>
    </row>
    <row r="9" ht="18" customHeight="1" spans="1:8">
      <c r="A9" s="135" t="s">
        <v>70</v>
      </c>
      <c r="B9" s="135" t="s">
        <v>76</v>
      </c>
      <c r="C9" s="129"/>
      <c r="D9" s="135" t="s">
        <v>56</v>
      </c>
      <c r="E9" s="129"/>
      <c r="F9" s="129"/>
      <c r="G9" s="135">
        <v>10</v>
      </c>
      <c r="H9" s="129"/>
    </row>
    <row r="10" ht="18" customHeight="1" spans="1:8">
      <c r="A10" s="136" t="s">
        <v>70</v>
      </c>
      <c r="B10" s="136" t="s">
        <v>79</v>
      </c>
      <c r="C10" s="116"/>
      <c r="D10" s="136" t="s">
        <v>56</v>
      </c>
      <c r="E10" s="116"/>
      <c r="F10" s="116"/>
      <c r="G10" s="136">
        <v>13</v>
      </c>
      <c r="H10" s="116"/>
    </row>
    <row r="11" ht="18" customHeight="1" spans="1:8">
      <c r="A11" s="137" t="s">
        <v>70</v>
      </c>
      <c r="B11" s="137" t="s">
        <v>81</v>
      </c>
      <c r="C11" s="138"/>
      <c r="D11" s="137" t="s">
        <v>56</v>
      </c>
      <c r="E11" s="138"/>
      <c r="F11" s="138"/>
      <c r="G11" s="137">
        <v>20</v>
      </c>
      <c r="H11" s="138"/>
    </row>
    <row r="12" ht="18" customHeight="1" spans="1:8">
      <c r="A12" s="111" t="s">
        <v>179</v>
      </c>
      <c r="B12" s="111"/>
      <c r="C12" s="111"/>
      <c r="D12" s="111"/>
      <c r="E12" s="111" t="s">
        <v>16</v>
      </c>
      <c r="F12" s="111"/>
      <c r="G12" s="111">
        <f>G13+G14+G15</f>
        <v>28</v>
      </c>
      <c r="H12" s="111"/>
    </row>
    <row r="13" ht="18" customHeight="1" spans="1:8">
      <c r="A13" s="135" t="s">
        <v>82</v>
      </c>
      <c r="B13" s="135" t="s">
        <v>88</v>
      </c>
      <c r="C13" s="129"/>
      <c r="D13" s="135" t="s">
        <v>56</v>
      </c>
      <c r="E13" s="129"/>
      <c r="F13" s="129"/>
      <c r="G13" s="135">
        <v>15</v>
      </c>
      <c r="H13" s="129"/>
    </row>
    <row r="14" ht="18" customHeight="1" spans="1:8">
      <c r="A14" s="136" t="s">
        <v>82</v>
      </c>
      <c r="B14" s="136" t="s">
        <v>92</v>
      </c>
      <c r="C14" s="116"/>
      <c r="D14" s="136" t="s">
        <v>56</v>
      </c>
      <c r="E14" s="116"/>
      <c r="F14" s="116"/>
      <c r="G14" s="136">
        <v>3</v>
      </c>
      <c r="H14" s="116"/>
    </row>
    <row r="15" ht="18" customHeight="1" spans="1:8">
      <c r="A15" s="137" t="s">
        <v>82</v>
      </c>
      <c r="B15" s="137" t="s">
        <v>94</v>
      </c>
      <c r="C15" s="138"/>
      <c r="D15" s="137" t="s">
        <v>56</v>
      </c>
      <c r="E15" s="138"/>
      <c r="F15" s="138"/>
      <c r="G15" s="137">
        <v>10</v>
      </c>
      <c r="H15" s="138"/>
    </row>
    <row r="16" ht="18" customHeight="1" spans="1:8">
      <c r="A16" s="111" t="s">
        <v>180</v>
      </c>
      <c r="B16" s="111"/>
      <c r="C16" s="111"/>
      <c r="D16" s="111"/>
      <c r="E16" s="111" t="s">
        <v>232</v>
      </c>
      <c r="F16" s="111"/>
      <c r="G16" s="111">
        <f>G17+G18</f>
        <v>7</v>
      </c>
      <c r="H16" s="111"/>
    </row>
    <row r="17" ht="18" customHeight="1" spans="1:8">
      <c r="A17" s="135" t="s">
        <v>95</v>
      </c>
      <c r="B17" s="135" t="s">
        <v>97</v>
      </c>
      <c r="C17" s="129"/>
      <c r="D17" s="135" t="s">
        <v>56</v>
      </c>
      <c r="E17" s="129"/>
      <c r="F17" s="129"/>
      <c r="G17" s="135">
        <v>5</v>
      </c>
      <c r="H17" s="129"/>
    </row>
    <row r="18" ht="18" customHeight="1" spans="1:8">
      <c r="A18" s="137" t="s">
        <v>95</v>
      </c>
      <c r="B18" s="137" t="s">
        <v>101</v>
      </c>
      <c r="C18" s="138"/>
      <c r="D18" s="137" t="s">
        <v>56</v>
      </c>
      <c r="E18" s="138"/>
      <c r="F18" s="138"/>
      <c r="G18" s="137">
        <v>2</v>
      </c>
      <c r="H18" s="138"/>
    </row>
    <row r="19" ht="18" customHeight="1" spans="1:8">
      <c r="A19" s="111" t="s">
        <v>182</v>
      </c>
      <c r="B19" s="111"/>
      <c r="C19" s="111"/>
      <c r="D19" s="111"/>
      <c r="E19" s="111" t="s">
        <v>197</v>
      </c>
      <c r="F19" s="111"/>
      <c r="G19" s="111">
        <f>SUM(G20:G27)</f>
        <v>100</v>
      </c>
      <c r="H19" s="111"/>
    </row>
    <row r="20" ht="18" customHeight="1" spans="1:8">
      <c r="A20" s="135" t="s">
        <v>104</v>
      </c>
      <c r="B20" s="135" t="s">
        <v>106</v>
      </c>
      <c r="C20" s="129"/>
      <c r="D20" s="135" t="s">
        <v>56</v>
      </c>
      <c r="E20" s="129"/>
      <c r="F20" s="129"/>
      <c r="G20" s="135">
        <v>15</v>
      </c>
      <c r="H20" s="129"/>
    </row>
    <row r="21" ht="18" customHeight="1" spans="1:8">
      <c r="A21" s="136" t="s">
        <v>104</v>
      </c>
      <c r="B21" s="136" t="s">
        <v>107</v>
      </c>
      <c r="C21" s="116"/>
      <c r="D21" s="136" t="s">
        <v>56</v>
      </c>
      <c r="E21" s="116"/>
      <c r="F21" s="116"/>
      <c r="G21" s="136">
        <v>6</v>
      </c>
      <c r="H21" s="116"/>
    </row>
    <row r="22" ht="18" customHeight="1" spans="1:8">
      <c r="A22" s="136" t="s">
        <v>104</v>
      </c>
      <c r="B22" s="136" t="s">
        <v>108</v>
      </c>
      <c r="C22" s="116"/>
      <c r="D22" s="136" t="s">
        <v>56</v>
      </c>
      <c r="E22" s="116"/>
      <c r="F22" s="116"/>
      <c r="G22" s="136">
        <v>15</v>
      </c>
      <c r="H22" s="116"/>
    </row>
    <row r="23" ht="18" customHeight="1" spans="1:8">
      <c r="A23" s="136" t="s">
        <v>104</v>
      </c>
      <c r="B23" s="136" t="s">
        <v>109</v>
      </c>
      <c r="C23" s="116"/>
      <c r="D23" s="136" t="s">
        <v>56</v>
      </c>
      <c r="E23" s="116"/>
      <c r="F23" s="116"/>
      <c r="G23" s="136">
        <v>10</v>
      </c>
      <c r="H23" s="116"/>
    </row>
    <row r="24" ht="18" customHeight="1" spans="1:8">
      <c r="A24" s="136" t="s">
        <v>104</v>
      </c>
      <c r="B24" s="136" t="s">
        <v>110</v>
      </c>
      <c r="C24" s="116"/>
      <c r="D24" s="136" t="s">
        <v>56</v>
      </c>
      <c r="E24" s="116"/>
      <c r="F24" s="116"/>
      <c r="G24" s="136">
        <v>10</v>
      </c>
      <c r="H24" s="116"/>
    </row>
    <row r="25" ht="18" customHeight="1" spans="1:8">
      <c r="A25" s="136" t="s">
        <v>104</v>
      </c>
      <c r="B25" s="136" t="s">
        <v>111</v>
      </c>
      <c r="C25" s="116"/>
      <c r="D25" s="136" t="s">
        <v>56</v>
      </c>
      <c r="E25" s="116"/>
      <c r="F25" s="116"/>
      <c r="G25" s="136">
        <v>30</v>
      </c>
      <c r="H25" s="116"/>
    </row>
    <row r="26" ht="18" customHeight="1" spans="1:8">
      <c r="A26" s="136" t="s">
        <v>104</v>
      </c>
      <c r="B26" s="136" t="s">
        <v>112</v>
      </c>
      <c r="C26" s="116"/>
      <c r="D26" s="136" t="s">
        <v>56</v>
      </c>
      <c r="E26" s="116"/>
      <c r="F26" s="116"/>
      <c r="G26" s="136">
        <v>12</v>
      </c>
      <c r="H26" s="116"/>
    </row>
    <row r="27" ht="18" customHeight="1" spans="1:8">
      <c r="A27" s="137" t="s">
        <v>104</v>
      </c>
      <c r="B27" s="137" t="s">
        <v>257</v>
      </c>
      <c r="C27" s="138"/>
      <c r="D27" s="137" t="s">
        <v>56</v>
      </c>
      <c r="E27" s="138"/>
      <c r="F27" s="138"/>
      <c r="G27" s="137">
        <v>2</v>
      </c>
      <c r="H27" s="138"/>
    </row>
    <row r="28" ht="18" customHeight="1" spans="1:8">
      <c r="A28" s="111" t="s">
        <v>185</v>
      </c>
      <c r="B28" s="111"/>
      <c r="C28" s="111"/>
      <c r="D28" s="111"/>
      <c r="E28" s="111" t="s">
        <v>198</v>
      </c>
      <c r="F28" s="111"/>
      <c r="G28" s="111">
        <f>SUM(G29:G34)</f>
        <v>31</v>
      </c>
      <c r="H28" s="111"/>
    </row>
    <row r="29" ht="18" customHeight="1" spans="1:8">
      <c r="A29" s="135" t="s">
        <v>128</v>
      </c>
      <c r="B29" s="135" t="s">
        <v>132</v>
      </c>
      <c r="C29" s="129"/>
      <c r="D29" s="135" t="s">
        <v>56</v>
      </c>
      <c r="E29" s="129"/>
      <c r="F29" s="129"/>
      <c r="G29" s="135">
        <v>10</v>
      </c>
      <c r="H29" s="129"/>
    </row>
    <row r="30" ht="18" customHeight="1" spans="1:8">
      <c r="A30" s="136" t="s">
        <v>128</v>
      </c>
      <c r="B30" s="136" t="s">
        <v>135</v>
      </c>
      <c r="C30" s="116"/>
      <c r="D30" s="136" t="s">
        <v>56</v>
      </c>
      <c r="E30" s="116"/>
      <c r="F30" s="116"/>
      <c r="G30" s="136">
        <v>8</v>
      </c>
      <c r="H30" s="116"/>
    </row>
    <row r="31" ht="18" customHeight="1" spans="1:8">
      <c r="A31" s="136" t="s">
        <v>128</v>
      </c>
      <c r="B31" s="136" t="s">
        <v>137</v>
      </c>
      <c r="C31" s="116"/>
      <c r="D31" s="136" t="s">
        <v>56</v>
      </c>
      <c r="E31" s="116"/>
      <c r="F31" s="116"/>
      <c r="G31" s="136">
        <v>6</v>
      </c>
      <c r="H31" s="116"/>
    </row>
    <row r="32" ht="18" customHeight="1" spans="1:8">
      <c r="A32" s="136" t="s">
        <v>128</v>
      </c>
      <c r="B32" s="136" t="s">
        <v>138</v>
      </c>
      <c r="C32" s="116"/>
      <c r="D32" s="136" t="s">
        <v>56</v>
      </c>
      <c r="E32" s="116"/>
      <c r="F32" s="116"/>
      <c r="G32" s="136">
        <v>2</v>
      </c>
      <c r="H32" s="116"/>
    </row>
    <row r="33" ht="18" customHeight="1" spans="1:8">
      <c r="A33" s="136" t="s">
        <v>128</v>
      </c>
      <c r="B33" s="136" t="s">
        <v>139</v>
      </c>
      <c r="C33" s="116"/>
      <c r="D33" s="136" t="s">
        <v>56</v>
      </c>
      <c r="E33" s="116"/>
      <c r="F33" s="116"/>
      <c r="G33" s="136">
        <v>2</v>
      </c>
      <c r="H33" s="116"/>
    </row>
    <row r="34" ht="18" customHeight="1" spans="1:8">
      <c r="A34" s="137" t="s">
        <v>128</v>
      </c>
      <c r="B34" s="137" t="s">
        <v>140</v>
      </c>
      <c r="C34" s="138"/>
      <c r="D34" s="137" t="s">
        <v>56</v>
      </c>
      <c r="E34" s="138"/>
      <c r="F34" s="138"/>
      <c r="G34" s="137">
        <v>3</v>
      </c>
      <c r="H34" s="138"/>
    </row>
    <row r="35" ht="18" customHeight="1" spans="1:8">
      <c r="A35" s="111" t="s">
        <v>186</v>
      </c>
      <c r="B35" s="111"/>
      <c r="C35" s="111"/>
      <c r="D35" s="111"/>
      <c r="E35" s="111" t="s">
        <v>237</v>
      </c>
      <c r="F35" s="111"/>
      <c r="G35" s="111">
        <f>SUM(G36:G38)</f>
        <v>25</v>
      </c>
      <c r="H35" s="111"/>
    </row>
    <row r="36" ht="18" customHeight="1" spans="1:8">
      <c r="A36" s="135" t="s">
        <v>141</v>
      </c>
      <c r="B36" s="135" t="s">
        <v>146</v>
      </c>
      <c r="C36" s="129"/>
      <c r="D36" s="135" t="s">
        <v>56</v>
      </c>
      <c r="E36" s="129"/>
      <c r="F36" s="129"/>
      <c r="G36" s="135">
        <v>10</v>
      </c>
      <c r="H36" s="129"/>
    </row>
    <row r="37" ht="18" customHeight="1" spans="1:8">
      <c r="A37" s="136" t="s">
        <v>141</v>
      </c>
      <c r="B37" s="136" t="s">
        <v>148</v>
      </c>
      <c r="C37" s="116"/>
      <c r="D37" s="136" t="s">
        <v>56</v>
      </c>
      <c r="E37" s="116"/>
      <c r="F37" s="116"/>
      <c r="G37" s="136">
        <v>10</v>
      </c>
      <c r="H37" s="116"/>
    </row>
    <row r="38" ht="18" customHeight="1" spans="1:8">
      <c r="A38" s="137" t="s">
        <v>141</v>
      </c>
      <c r="B38" s="137" t="s">
        <v>149</v>
      </c>
      <c r="C38" s="138"/>
      <c r="D38" s="137" t="s">
        <v>56</v>
      </c>
      <c r="E38" s="138"/>
      <c r="F38" s="138"/>
      <c r="G38" s="137">
        <v>5</v>
      </c>
      <c r="H38" s="138"/>
    </row>
    <row r="39" ht="18" customHeight="1" spans="1:8">
      <c r="A39" s="111" t="s">
        <v>192</v>
      </c>
      <c r="B39" s="111"/>
      <c r="C39" s="111"/>
      <c r="D39" s="111"/>
      <c r="E39" s="111" t="s">
        <v>199</v>
      </c>
      <c r="F39" s="111"/>
      <c r="G39" s="111">
        <f>SUM(G40:G46)</f>
        <v>81</v>
      </c>
      <c r="H39" s="111"/>
    </row>
    <row r="40" ht="18" customHeight="1" spans="1:8">
      <c r="A40" s="135" t="s">
        <v>154</v>
      </c>
      <c r="B40" s="135" t="s">
        <v>248</v>
      </c>
      <c r="C40" s="129"/>
      <c r="D40" s="135" t="s">
        <v>56</v>
      </c>
      <c r="E40" s="129"/>
      <c r="F40" s="129"/>
      <c r="G40" s="135">
        <v>15</v>
      </c>
      <c r="H40" s="129"/>
    </row>
    <row r="41" ht="18" customHeight="1" spans="1:8">
      <c r="A41" s="136" t="s">
        <v>154</v>
      </c>
      <c r="B41" s="136" t="s">
        <v>249</v>
      </c>
      <c r="C41" s="116"/>
      <c r="D41" s="136" t="s">
        <v>56</v>
      </c>
      <c r="E41" s="116"/>
      <c r="F41" s="116"/>
      <c r="G41" s="136">
        <v>40</v>
      </c>
      <c r="H41" s="116"/>
    </row>
    <row r="42" ht="18" customHeight="1" spans="1:8">
      <c r="A42" s="136" t="s">
        <v>154</v>
      </c>
      <c r="B42" s="136" t="s">
        <v>156</v>
      </c>
      <c r="C42" s="116"/>
      <c r="D42" s="136" t="s">
        <v>56</v>
      </c>
      <c r="E42" s="116"/>
      <c r="F42" s="116"/>
      <c r="G42" s="136">
        <v>5</v>
      </c>
      <c r="H42" s="116"/>
    </row>
    <row r="43" ht="18" customHeight="1" spans="1:8">
      <c r="A43" s="136" t="s">
        <v>154</v>
      </c>
      <c r="B43" s="136" t="s">
        <v>250</v>
      </c>
      <c r="C43" s="116"/>
      <c r="D43" s="136" t="s">
        <v>56</v>
      </c>
      <c r="E43" s="116"/>
      <c r="F43" s="116"/>
      <c r="G43" s="136">
        <v>10</v>
      </c>
      <c r="H43" s="116"/>
    </row>
    <row r="44" ht="18" customHeight="1" spans="1:8">
      <c r="A44" s="136" t="s">
        <v>154</v>
      </c>
      <c r="B44" s="136" t="s">
        <v>158</v>
      </c>
      <c r="C44" s="116"/>
      <c r="D44" s="136" t="s">
        <v>56</v>
      </c>
      <c r="E44" s="116"/>
      <c r="F44" s="116"/>
      <c r="G44" s="136">
        <v>5</v>
      </c>
      <c r="H44" s="116"/>
    </row>
    <row r="45" ht="18" customHeight="1" spans="1:8">
      <c r="A45" s="136" t="s">
        <v>154</v>
      </c>
      <c r="B45" s="136" t="s">
        <v>252</v>
      </c>
      <c r="C45" s="116"/>
      <c r="D45" s="136" t="s">
        <v>56</v>
      </c>
      <c r="E45" s="116"/>
      <c r="F45" s="116"/>
      <c r="G45" s="136">
        <v>3</v>
      </c>
      <c r="H45" s="116"/>
    </row>
    <row r="46" ht="18" customHeight="1" spans="1:8">
      <c r="A46" s="137" t="s">
        <v>154</v>
      </c>
      <c r="B46" s="137" t="s">
        <v>253</v>
      </c>
      <c r="C46" s="138"/>
      <c r="D46" s="137" t="s">
        <v>56</v>
      </c>
      <c r="E46" s="138"/>
      <c r="F46" s="138"/>
      <c r="G46" s="137">
        <v>3</v>
      </c>
      <c r="H46" s="138"/>
    </row>
    <row r="47" ht="18" customHeight="1" spans="1:8">
      <c r="A47" s="111" t="s">
        <v>187</v>
      </c>
      <c r="B47" s="111"/>
      <c r="C47" s="111"/>
      <c r="D47" s="111"/>
      <c r="E47" s="111" t="s">
        <v>198</v>
      </c>
      <c r="F47" s="111" t="s">
        <v>254</v>
      </c>
      <c r="G47" s="111">
        <f>SUM(G48:G51)</f>
        <v>51</v>
      </c>
      <c r="H47" s="111"/>
    </row>
    <row r="48" ht="18" customHeight="1" spans="1:8">
      <c r="A48" s="135" t="s">
        <v>159</v>
      </c>
      <c r="B48" s="135" t="s">
        <v>161</v>
      </c>
      <c r="C48" s="129"/>
      <c r="D48" s="135" t="s">
        <v>56</v>
      </c>
      <c r="E48" s="129"/>
      <c r="F48" s="129"/>
      <c r="G48" s="135">
        <v>20</v>
      </c>
      <c r="H48" s="129"/>
    </row>
    <row r="49" ht="18" customHeight="1" spans="1:8">
      <c r="A49" s="136" t="s">
        <v>159</v>
      </c>
      <c r="B49" s="136" t="s">
        <v>162</v>
      </c>
      <c r="C49" s="116"/>
      <c r="D49" s="136" t="s">
        <v>56</v>
      </c>
      <c r="E49" s="116"/>
      <c r="F49" s="116"/>
      <c r="G49" s="136">
        <v>20</v>
      </c>
      <c r="H49" s="116"/>
    </row>
    <row r="50" ht="18" customHeight="1" spans="1:8">
      <c r="A50" s="136" t="s">
        <v>159</v>
      </c>
      <c r="B50" s="136" t="s">
        <v>163</v>
      </c>
      <c r="C50" s="116"/>
      <c r="D50" s="136" t="s">
        <v>56</v>
      </c>
      <c r="E50" s="116"/>
      <c r="F50" s="116"/>
      <c r="G50" s="136">
        <v>5</v>
      </c>
      <c r="H50" s="116"/>
    </row>
    <row r="51" ht="18" customHeight="1" spans="1:8">
      <c r="A51" s="136" t="s">
        <v>159</v>
      </c>
      <c r="B51" s="136" t="s">
        <v>164</v>
      </c>
      <c r="C51" s="116"/>
      <c r="D51" s="136" t="s">
        <v>56</v>
      </c>
      <c r="E51" s="116"/>
      <c r="F51" s="116"/>
      <c r="G51" s="136">
        <v>6</v>
      </c>
      <c r="H51" s="116"/>
    </row>
  </sheetData>
  <mergeCells count="13">
    <mergeCell ref="A1:H1"/>
    <mergeCell ref="A2:H2"/>
    <mergeCell ref="C4:D4"/>
    <mergeCell ref="A6:D6"/>
    <mergeCell ref="A8:D8"/>
    <mergeCell ref="A12:D12"/>
    <mergeCell ref="A16:D16"/>
    <mergeCell ref="A19:D19"/>
    <mergeCell ref="A28:D28"/>
    <mergeCell ref="A35:D35"/>
    <mergeCell ref="A39:D39"/>
    <mergeCell ref="A47:D47"/>
    <mergeCell ref="A4:B5"/>
  </mergeCells>
  <printOptions horizontalCentered="1"/>
  <pageMargins left="0.708661417322835" right="0.511811023622047" top="0.551181102362205" bottom="0.551181102362205" header="0.31496062992126" footer="0.118110236220472"/>
  <pageSetup paperSize="9" orientation="landscape"/>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workbookViewId="0">
      <pane ySplit="3" topLeftCell="A4" activePane="bottomLeft" state="frozen"/>
      <selection/>
      <selection pane="bottomLeft" activeCell="A3" sqref="A3"/>
    </sheetView>
  </sheetViews>
  <sheetFormatPr defaultColWidth="9" defaultRowHeight="14" outlineLevelCol="5"/>
  <cols>
    <col min="1" max="3" width="13.7545454545455" style="1" customWidth="1"/>
    <col min="4" max="4" width="20.5" style="1" customWidth="1"/>
    <col min="5" max="6" width="13.1272727272727" style="1" customWidth="1"/>
    <col min="7" max="16384" width="9" style="1"/>
  </cols>
  <sheetData>
    <row r="1" ht="41.25" customHeight="1" spans="1:6">
      <c r="A1" s="107" t="s">
        <v>258</v>
      </c>
      <c r="B1" s="108"/>
      <c r="C1" s="108"/>
      <c r="D1" s="108"/>
      <c r="E1" s="108"/>
      <c r="F1" s="108"/>
    </row>
    <row r="2" ht="18" customHeight="1" spans="2:6">
      <c r="B2" s="109"/>
      <c r="C2" s="109"/>
      <c r="D2" s="109"/>
      <c r="E2" s="128" t="s">
        <v>169</v>
      </c>
      <c r="F2" s="128"/>
    </row>
    <row r="3" ht="18" customHeight="1" spans="1:6">
      <c r="A3" s="7" t="s">
        <v>34</v>
      </c>
      <c r="B3" s="7" t="s">
        <v>35</v>
      </c>
      <c r="C3" s="7" t="s">
        <v>36</v>
      </c>
      <c r="D3" s="7" t="s">
        <v>6</v>
      </c>
      <c r="E3" s="7" t="s">
        <v>196</v>
      </c>
      <c r="F3" s="7" t="s">
        <v>39</v>
      </c>
    </row>
    <row r="4" ht="18" customHeight="1" spans="1:6">
      <c r="A4" s="111" t="s">
        <v>173</v>
      </c>
      <c r="B4" s="111"/>
      <c r="C4" s="111"/>
      <c r="D4" s="111"/>
      <c r="E4" s="111">
        <f>E5+E10+E22</f>
        <v>103</v>
      </c>
      <c r="F4" s="111"/>
    </row>
    <row r="5" ht="18" customHeight="1" spans="1:6">
      <c r="A5" s="111" t="s">
        <v>179</v>
      </c>
      <c r="B5" s="111"/>
      <c r="C5" s="111"/>
      <c r="D5" s="111" t="s">
        <v>16</v>
      </c>
      <c r="E5" s="111">
        <f>E6+E7+E8+E9</f>
        <v>4</v>
      </c>
      <c r="F5" s="111"/>
    </row>
    <row r="6" ht="18" customHeight="1" spans="1:6">
      <c r="A6" s="129" t="s">
        <v>82</v>
      </c>
      <c r="B6" s="129" t="s">
        <v>92</v>
      </c>
      <c r="C6" s="129" t="s">
        <v>259</v>
      </c>
      <c r="D6" s="129"/>
      <c r="E6" s="129">
        <v>1</v>
      </c>
      <c r="F6" s="129"/>
    </row>
    <row r="7" ht="18" customHeight="1" spans="1:6">
      <c r="A7" s="116" t="s">
        <v>82</v>
      </c>
      <c r="B7" s="116" t="s">
        <v>92</v>
      </c>
      <c r="C7" s="116" t="s">
        <v>260</v>
      </c>
      <c r="D7" s="116"/>
      <c r="E7" s="116">
        <v>1</v>
      </c>
      <c r="F7" s="116"/>
    </row>
    <row r="8" ht="18" customHeight="1" spans="1:6">
      <c r="A8" s="116" t="s">
        <v>82</v>
      </c>
      <c r="B8" s="116" t="s">
        <v>92</v>
      </c>
      <c r="C8" s="116" t="s">
        <v>261</v>
      </c>
      <c r="D8" s="116"/>
      <c r="E8" s="116">
        <v>1</v>
      </c>
      <c r="F8" s="116"/>
    </row>
    <row r="9" ht="18" customHeight="1" spans="1:6">
      <c r="A9" s="116" t="s">
        <v>82</v>
      </c>
      <c r="B9" s="116" t="s">
        <v>92</v>
      </c>
      <c r="C9" s="116" t="s">
        <v>262</v>
      </c>
      <c r="D9" s="116"/>
      <c r="E9" s="116">
        <v>1</v>
      </c>
      <c r="F9" s="116"/>
    </row>
    <row r="10" ht="18" customHeight="1" spans="1:6">
      <c r="A10" s="115" t="s">
        <v>186</v>
      </c>
      <c r="B10" s="115"/>
      <c r="C10" s="115"/>
      <c r="D10" s="115" t="s">
        <v>237</v>
      </c>
      <c r="E10" s="115">
        <f>SUM(E11:E21)</f>
        <v>16</v>
      </c>
      <c r="F10" s="115"/>
    </row>
    <row r="11" ht="18" customHeight="1" spans="1:6">
      <c r="A11" s="116" t="s">
        <v>141</v>
      </c>
      <c r="B11" s="116" t="s">
        <v>148</v>
      </c>
      <c r="C11" s="116" t="s">
        <v>263</v>
      </c>
      <c r="D11" s="116"/>
      <c r="E11" s="116">
        <v>1</v>
      </c>
      <c r="F11" s="116"/>
    </row>
    <row r="12" ht="18" customHeight="1" spans="1:6">
      <c r="A12" s="116" t="s">
        <v>141</v>
      </c>
      <c r="B12" s="116" t="s">
        <v>148</v>
      </c>
      <c r="C12" s="116" t="s">
        <v>239</v>
      </c>
      <c r="D12" s="116"/>
      <c r="E12" s="116">
        <v>2</v>
      </c>
      <c r="F12" s="116"/>
    </row>
    <row r="13" ht="18" customHeight="1" spans="1:6">
      <c r="A13" s="116" t="s">
        <v>141</v>
      </c>
      <c r="B13" s="116" t="s">
        <v>148</v>
      </c>
      <c r="C13" s="116" t="s">
        <v>264</v>
      </c>
      <c r="D13" s="116"/>
      <c r="E13" s="116">
        <v>1</v>
      </c>
      <c r="F13" s="116"/>
    </row>
    <row r="14" ht="18" customHeight="1" spans="1:6">
      <c r="A14" s="116" t="s">
        <v>141</v>
      </c>
      <c r="B14" s="116" t="s">
        <v>148</v>
      </c>
      <c r="C14" s="116" t="s">
        <v>265</v>
      </c>
      <c r="D14" s="116"/>
      <c r="E14" s="116">
        <v>1</v>
      </c>
      <c r="F14" s="116"/>
    </row>
    <row r="15" ht="18" customHeight="1" spans="1:6">
      <c r="A15" s="116" t="s">
        <v>141</v>
      </c>
      <c r="B15" s="116" t="s">
        <v>148</v>
      </c>
      <c r="C15" s="116" t="s">
        <v>266</v>
      </c>
      <c r="D15" s="116"/>
      <c r="E15" s="116">
        <v>2</v>
      </c>
      <c r="F15" s="116"/>
    </row>
    <row r="16" ht="18" customHeight="1" spans="1:6">
      <c r="A16" s="116" t="s">
        <v>141</v>
      </c>
      <c r="B16" s="116" t="s">
        <v>148</v>
      </c>
      <c r="C16" s="116" t="s">
        <v>267</v>
      </c>
      <c r="D16" s="116"/>
      <c r="E16" s="116">
        <v>2</v>
      </c>
      <c r="F16" s="116"/>
    </row>
    <row r="17" ht="18" customHeight="1" spans="1:6">
      <c r="A17" s="116" t="s">
        <v>141</v>
      </c>
      <c r="B17" s="116" t="s">
        <v>148</v>
      </c>
      <c r="C17" s="116" t="s">
        <v>268</v>
      </c>
      <c r="D17" s="116"/>
      <c r="E17" s="116">
        <v>2</v>
      </c>
      <c r="F17" s="116"/>
    </row>
    <row r="18" ht="18" customHeight="1" spans="1:6">
      <c r="A18" s="116" t="s">
        <v>141</v>
      </c>
      <c r="B18" s="116" t="s">
        <v>148</v>
      </c>
      <c r="C18" s="116" t="s">
        <v>269</v>
      </c>
      <c r="D18" s="116"/>
      <c r="E18" s="116">
        <v>2</v>
      </c>
      <c r="F18" s="116"/>
    </row>
    <row r="19" ht="18" customHeight="1" spans="1:6">
      <c r="A19" s="116" t="s">
        <v>141</v>
      </c>
      <c r="B19" s="116" t="s">
        <v>148</v>
      </c>
      <c r="C19" s="116" t="s">
        <v>270</v>
      </c>
      <c r="D19" s="116"/>
      <c r="E19" s="116">
        <v>1</v>
      </c>
      <c r="F19" s="116"/>
    </row>
    <row r="20" ht="18" customHeight="1" spans="1:6">
      <c r="A20" s="116" t="s">
        <v>141</v>
      </c>
      <c r="B20" s="116" t="s">
        <v>148</v>
      </c>
      <c r="C20" s="116" t="s">
        <v>271</v>
      </c>
      <c r="D20" s="116"/>
      <c r="E20" s="116">
        <v>1</v>
      </c>
      <c r="F20" s="116"/>
    </row>
    <row r="21" ht="18" customHeight="1" spans="1:6">
      <c r="A21" s="116" t="s">
        <v>141</v>
      </c>
      <c r="B21" s="116" t="s">
        <v>148</v>
      </c>
      <c r="C21" s="116" t="s">
        <v>272</v>
      </c>
      <c r="D21" s="116"/>
      <c r="E21" s="116">
        <v>1</v>
      </c>
      <c r="F21" s="116"/>
    </row>
    <row r="22" ht="18" customHeight="1" spans="1:6">
      <c r="A22" s="115" t="s">
        <v>192</v>
      </c>
      <c r="B22" s="115"/>
      <c r="C22" s="115"/>
      <c r="D22" s="115" t="s">
        <v>199</v>
      </c>
      <c r="E22" s="115">
        <f>SUM(E23:E69)</f>
        <v>83</v>
      </c>
      <c r="F22" s="115"/>
    </row>
    <row r="23" ht="18" customHeight="1" spans="1:6">
      <c r="A23" s="116" t="s">
        <v>154</v>
      </c>
      <c r="B23" s="116" t="s">
        <v>219</v>
      </c>
      <c r="C23" s="116" t="s">
        <v>273</v>
      </c>
      <c r="D23" s="116"/>
      <c r="E23" s="116">
        <v>2</v>
      </c>
      <c r="F23" s="116"/>
    </row>
    <row r="24" ht="18" customHeight="1" spans="1:6">
      <c r="A24" s="116" t="s">
        <v>154</v>
      </c>
      <c r="B24" s="116" t="s">
        <v>219</v>
      </c>
      <c r="C24" s="116" t="s">
        <v>274</v>
      </c>
      <c r="D24" s="116"/>
      <c r="E24" s="116">
        <v>2</v>
      </c>
      <c r="F24" s="116"/>
    </row>
    <row r="25" ht="18" customHeight="1" spans="1:6">
      <c r="A25" s="116" t="s">
        <v>154</v>
      </c>
      <c r="B25" s="116" t="s">
        <v>219</v>
      </c>
      <c r="C25" s="116" t="s">
        <v>275</v>
      </c>
      <c r="D25" s="116"/>
      <c r="E25" s="116">
        <v>1</v>
      </c>
      <c r="F25" s="116"/>
    </row>
    <row r="26" ht="18" customHeight="1" spans="1:6">
      <c r="A26" s="116" t="s">
        <v>154</v>
      </c>
      <c r="B26" s="116" t="s">
        <v>219</v>
      </c>
      <c r="C26" s="116" t="s">
        <v>276</v>
      </c>
      <c r="D26" s="116"/>
      <c r="E26" s="116">
        <v>1</v>
      </c>
      <c r="F26" s="116"/>
    </row>
    <row r="27" ht="18" customHeight="1" spans="1:6">
      <c r="A27" s="116" t="s">
        <v>154</v>
      </c>
      <c r="B27" s="116" t="s">
        <v>219</v>
      </c>
      <c r="C27" s="116" t="s">
        <v>277</v>
      </c>
      <c r="D27" s="116"/>
      <c r="E27" s="116">
        <v>2</v>
      </c>
      <c r="F27" s="116"/>
    </row>
    <row r="28" ht="18" customHeight="1" spans="1:6">
      <c r="A28" s="116" t="s">
        <v>154</v>
      </c>
      <c r="B28" s="116" t="s">
        <v>219</v>
      </c>
      <c r="C28" s="116" t="s">
        <v>278</v>
      </c>
      <c r="D28" s="116"/>
      <c r="E28" s="116">
        <v>1</v>
      </c>
      <c r="F28" s="116"/>
    </row>
    <row r="29" ht="18" customHeight="1" spans="1:6">
      <c r="A29" s="116" t="s">
        <v>154</v>
      </c>
      <c r="B29" s="116" t="s">
        <v>219</v>
      </c>
      <c r="C29" s="116" t="s">
        <v>279</v>
      </c>
      <c r="D29" s="116"/>
      <c r="E29" s="116">
        <v>1</v>
      </c>
      <c r="F29" s="116"/>
    </row>
    <row r="30" ht="18" customHeight="1" spans="1:6">
      <c r="A30" s="116" t="s">
        <v>154</v>
      </c>
      <c r="B30" s="116" t="s">
        <v>248</v>
      </c>
      <c r="C30" s="116" t="s">
        <v>280</v>
      </c>
      <c r="D30" s="116"/>
      <c r="E30" s="116">
        <v>2</v>
      </c>
      <c r="F30" s="116"/>
    </row>
    <row r="31" ht="18" customHeight="1" spans="1:6">
      <c r="A31" s="116" t="s">
        <v>154</v>
      </c>
      <c r="B31" s="116" t="s">
        <v>248</v>
      </c>
      <c r="C31" s="116" t="s">
        <v>281</v>
      </c>
      <c r="D31" s="116"/>
      <c r="E31" s="116">
        <v>2</v>
      </c>
      <c r="F31" s="116"/>
    </row>
    <row r="32" ht="18" customHeight="1" spans="1:6">
      <c r="A32" s="116" t="s">
        <v>154</v>
      </c>
      <c r="B32" s="116" t="s">
        <v>248</v>
      </c>
      <c r="C32" s="116" t="s">
        <v>282</v>
      </c>
      <c r="D32" s="116"/>
      <c r="E32" s="116">
        <v>2</v>
      </c>
      <c r="F32" s="116"/>
    </row>
    <row r="33" ht="18" customHeight="1" spans="1:6">
      <c r="A33" s="116" t="s">
        <v>154</v>
      </c>
      <c r="B33" s="116" t="s">
        <v>248</v>
      </c>
      <c r="C33" s="116" t="s">
        <v>283</v>
      </c>
      <c r="D33" s="116"/>
      <c r="E33" s="116">
        <v>2</v>
      </c>
      <c r="F33" s="116"/>
    </row>
    <row r="34" ht="18" customHeight="1" spans="1:6">
      <c r="A34" s="116" t="s">
        <v>154</v>
      </c>
      <c r="B34" s="116" t="s">
        <v>248</v>
      </c>
      <c r="C34" s="116" t="s">
        <v>284</v>
      </c>
      <c r="D34" s="116"/>
      <c r="E34" s="116">
        <v>3</v>
      </c>
      <c r="F34" s="116"/>
    </row>
    <row r="35" ht="18" customHeight="1" spans="1:6">
      <c r="A35" s="116" t="s">
        <v>154</v>
      </c>
      <c r="B35" s="116" t="s">
        <v>248</v>
      </c>
      <c r="C35" s="116" t="s">
        <v>285</v>
      </c>
      <c r="D35" s="116"/>
      <c r="E35" s="116">
        <v>1</v>
      </c>
      <c r="F35" s="116"/>
    </row>
    <row r="36" ht="18" customHeight="1" spans="1:6">
      <c r="A36" s="116" t="s">
        <v>154</v>
      </c>
      <c r="B36" s="116" t="s">
        <v>248</v>
      </c>
      <c r="C36" s="116" t="s">
        <v>286</v>
      </c>
      <c r="D36" s="116"/>
      <c r="E36" s="116">
        <v>1</v>
      </c>
      <c r="F36" s="116"/>
    </row>
    <row r="37" ht="18" customHeight="1" spans="1:6">
      <c r="A37" s="116" t="s">
        <v>154</v>
      </c>
      <c r="B37" s="116" t="s">
        <v>248</v>
      </c>
      <c r="C37" s="116" t="s">
        <v>287</v>
      </c>
      <c r="D37" s="116"/>
      <c r="E37" s="116">
        <v>3</v>
      </c>
      <c r="F37" s="116"/>
    </row>
    <row r="38" ht="18" customHeight="1" spans="1:6">
      <c r="A38" s="116" t="s">
        <v>154</v>
      </c>
      <c r="B38" s="116" t="s">
        <v>248</v>
      </c>
      <c r="C38" s="116" t="s">
        <v>288</v>
      </c>
      <c r="D38" s="116"/>
      <c r="E38" s="116">
        <v>3</v>
      </c>
      <c r="F38" s="116"/>
    </row>
    <row r="39" ht="18" customHeight="1" spans="1:6">
      <c r="A39" s="116" t="s">
        <v>154</v>
      </c>
      <c r="B39" s="116" t="s">
        <v>248</v>
      </c>
      <c r="C39" s="116" t="s">
        <v>289</v>
      </c>
      <c r="D39" s="116"/>
      <c r="E39" s="116">
        <v>3</v>
      </c>
      <c r="F39" s="116"/>
    </row>
    <row r="40" ht="18" customHeight="1" spans="1:6">
      <c r="A40" s="116" t="s">
        <v>154</v>
      </c>
      <c r="B40" s="116" t="s">
        <v>248</v>
      </c>
      <c r="C40" s="116" t="s">
        <v>290</v>
      </c>
      <c r="D40" s="116"/>
      <c r="E40" s="116">
        <v>1</v>
      </c>
      <c r="F40" s="116"/>
    </row>
    <row r="41" ht="18" customHeight="1" spans="1:6">
      <c r="A41" s="116" t="s">
        <v>154</v>
      </c>
      <c r="B41" s="116" t="s">
        <v>248</v>
      </c>
      <c r="C41" s="116" t="s">
        <v>291</v>
      </c>
      <c r="D41" s="116"/>
      <c r="E41" s="116">
        <v>2</v>
      </c>
      <c r="F41" s="116"/>
    </row>
    <row r="42" ht="18" customHeight="1" spans="1:6">
      <c r="A42" s="116" t="s">
        <v>154</v>
      </c>
      <c r="B42" s="116" t="s">
        <v>249</v>
      </c>
      <c r="C42" s="116" t="s">
        <v>292</v>
      </c>
      <c r="D42" s="116"/>
      <c r="E42" s="116">
        <v>2</v>
      </c>
      <c r="F42" s="116"/>
    </row>
    <row r="43" ht="18" customHeight="1" spans="1:6">
      <c r="A43" s="116" t="s">
        <v>154</v>
      </c>
      <c r="B43" s="116" t="s">
        <v>249</v>
      </c>
      <c r="C43" s="116" t="s">
        <v>293</v>
      </c>
      <c r="D43" s="116"/>
      <c r="E43" s="116">
        <v>2</v>
      </c>
      <c r="F43" s="116"/>
    </row>
    <row r="44" ht="18" customHeight="1" spans="1:6">
      <c r="A44" s="116" t="s">
        <v>154</v>
      </c>
      <c r="B44" s="116" t="s">
        <v>249</v>
      </c>
      <c r="C44" s="116" t="s">
        <v>294</v>
      </c>
      <c r="D44" s="116"/>
      <c r="E44" s="116">
        <v>4</v>
      </c>
      <c r="F44" s="116"/>
    </row>
    <row r="45" ht="18" customHeight="1" spans="1:6">
      <c r="A45" s="116" t="s">
        <v>154</v>
      </c>
      <c r="B45" s="116" t="s">
        <v>249</v>
      </c>
      <c r="C45" s="116" t="s">
        <v>295</v>
      </c>
      <c r="D45" s="116"/>
      <c r="E45" s="116">
        <v>2</v>
      </c>
      <c r="F45" s="116"/>
    </row>
    <row r="46" ht="18" customHeight="1" spans="1:6">
      <c r="A46" s="116" t="s">
        <v>154</v>
      </c>
      <c r="B46" s="116" t="s">
        <v>249</v>
      </c>
      <c r="C46" s="116" t="s">
        <v>296</v>
      </c>
      <c r="D46" s="116"/>
      <c r="E46" s="116">
        <v>2</v>
      </c>
      <c r="F46" s="116"/>
    </row>
    <row r="47" ht="18" customHeight="1" spans="1:6">
      <c r="A47" s="116" t="s">
        <v>154</v>
      </c>
      <c r="B47" s="116" t="s">
        <v>249</v>
      </c>
      <c r="C47" s="116" t="s">
        <v>297</v>
      </c>
      <c r="D47" s="116"/>
      <c r="E47" s="116">
        <v>2</v>
      </c>
      <c r="F47" s="116"/>
    </row>
    <row r="48" ht="18" customHeight="1" spans="1:6">
      <c r="A48" s="116" t="s">
        <v>154</v>
      </c>
      <c r="B48" s="116" t="s">
        <v>249</v>
      </c>
      <c r="C48" s="116" t="s">
        <v>298</v>
      </c>
      <c r="D48" s="116"/>
      <c r="E48" s="116">
        <v>3</v>
      </c>
      <c r="F48" s="116"/>
    </row>
    <row r="49" ht="18" customHeight="1" spans="1:6">
      <c r="A49" s="116" t="s">
        <v>154</v>
      </c>
      <c r="B49" s="116" t="s">
        <v>249</v>
      </c>
      <c r="C49" s="116" t="s">
        <v>299</v>
      </c>
      <c r="D49" s="116"/>
      <c r="E49" s="116">
        <v>3</v>
      </c>
      <c r="F49" s="116"/>
    </row>
    <row r="50" ht="18" customHeight="1" spans="1:6">
      <c r="A50" s="116" t="s">
        <v>154</v>
      </c>
      <c r="B50" s="116" t="s">
        <v>249</v>
      </c>
      <c r="C50" s="116" t="s">
        <v>300</v>
      </c>
      <c r="D50" s="116"/>
      <c r="E50" s="116">
        <v>4</v>
      </c>
      <c r="F50" s="116"/>
    </row>
    <row r="51" ht="18" customHeight="1" spans="1:6">
      <c r="A51" s="116" t="s">
        <v>154</v>
      </c>
      <c r="B51" s="116" t="s">
        <v>249</v>
      </c>
      <c r="C51" s="116" t="s">
        <v>301</v>
      </c>
      <c r="D51" s="116"/>
      <c r="E51" s="116">
        <v>2</v>
      </c>
      <c r="F51" s="116"/>
    </row>
    <row r="52" ht="18" customHeight="1" spans="1:6">
      <c r="A52" s="116" t="s">
        <v>154</v>
      </c>
      <c r="B52" s="116" t="s">
        <v>249</v>
      </c>
      <c r="C52" s="116" t="s">
        <v>302</v>
      </c>
      <c r="D52" s="116"/>
      <c r="E52" s="116">
        <v>4</v>
      </c>
      <c r="F52" s="116"/>
    </row>
    <row r="53" ht="18" customHeight="1" spans="1:6">
      <c r="A53" s="116" t="s">
        <v>154</v>
      </c>
      <c r="B53" s="116" t="s">
        <v>249</v>
      </c>
      <c r="C53" s="116" t="s">
        <v>303</v>
      </c>
      <c r="D53" s="116"/>
      <c r="E53" s="116">
        <v>1</v>
      </c>
      <c r="F53" s="116"/>
    </row>
    <row r="54" ht="18" customHeight="1" spans="1:6">
      <c r="A54" s="116" t="s">
        <v>154</v>
      </c>
      <c r="B54" s="116" t="s">
        <v>249</v>
      </c>
      <c r="C54" s="116" t="s">
        <v>304</v>
      </c>
      <c r="D54" s="116"/>
      <c r="E54" s="116">
        <v>1</v>
      </c>
      <c r="F54" s="116"/>
    </row>
    <row r="55" ht="18" customHeight="1" spans="1:6">
      <c r="A55" s="116" t="s">
        <v>154</v>
      </c>
      <c r="B55" s="116" t="s">
        <v>249</v>
      </c>
      <c r="C55" s="116" t="s">
        <v>305</v>
      </c>
      <c r="D55" s="116"/>
      <c r="E55" s="116">
        <v>1</v>
      </c>
      <c r="F55" s="116"/>
    </row>
    <row r="56" ht="18" customHeight="1" spans="1:6">
      <c r="A56" s="116" t="s">
        <v>154</v>
      </c>
      <c r="B56" s="116" t="s">
        <v>249</v>
      </c>
      <c r="C56" s="116" t="s">
        <v>306</v>
      </c>
      <c r="D56" s="116"/>
      <c r="E56" s="116">
        <v>1</v>
      </c>
      <c r="F56" s="116"/>
    </row>
    <row r="57" ht="18" customHeight="1" spans="1:6">
      <c r="A57" s="116" t="s">
        <v>154</v>
      </c>
      <c r="B57" s="116" t="s">
        <v>249</v>
      </c>
      <c r="C57" s="116" t="s">
        <v>307</v>
      </c>
      <c r="D57" s="116"/>
      <c r="E57" s="116">
        <v>1</v>
      </c>
      <c r="F57" s="116"/>
    </row>
    <row r="58" ht="18" customHeight="1" spans="1:6">
      <c r="A58" s="116" t="s">
        <v>154</v>
      </c>
      <c r="B58" s="116" t="s">
        <v>249</v>
      </c>
      <c r="C58" s="116" t="s">
        <v>308</v>
      </c>
      <c r="D58" s="116"/>
      <c r="E58" s="116">
        <v>1</v>
      </c>
      <c r="F58" s="116"/>
    </row>
    <row r="59" ht="18" customHeight="1" spans="1:6">
      <c r="A59" s="116" t="s">
        <v>154</v>
      </c>
      <c r="B59" s="116" t="s">
        <v>249</v>
      </c>
      <c r="C59" s="116" t="s">
        <v>309</v>
      </c>
      <c r="D59" s="116"/>
      <c r="E59" s="116">
        <v>1</v>
      </c>
      <c r="F59" s="116"/>
    </row>
    <row r="60" ht="18" customHeight="1" spans="1:6">
      <c r="A60" s="116" t="s">
        <v>154</v>
      </c>
      <c r="B60" s="116" t="s">
        <v>249</v>
      </c>
      <c r="C60" s="116" t="s">
        <v>310</v>
      </c>
      <c r="D60" s="116"/>
      <c r="E60" s="116">
        <v>1</v>
      </c>
      <c r="F60" s="116"/>
    </row>
    <row r="61" ht="18" customHeight="1" spans="1:6">
      <c r="A61" s="116" t="s">
        <v>154</v>
      </c>
      <c r="B61" s="116" t="s">
        <v>249</v>
      </c>
      <c r="C61" s="116" t="s">
        <v>311</v>
      </c>
      <c r="D61" s="116"/>
      <c r="E61" s="116">
        <v>1</v>
      </c>
      <c r="F61" s="116"/>
    </row>
    <row r="62" ht="18" customHeight="1" spans="1:6">
      <c r="A62" s="116" t="s">
        <v>154</v>
      </c>
      <c r="B62" s="116" t="s">
        <v>249</v>
      </c>
      <c r="C62" s="116" t="s">
        <v>312</v>
      </c>
      <c r="D62" s="116"/>
      <c r="E62" s="116">
        <v>2</v>
      </c>
      <c r="F62" s="116"/>
    </row>
    <row r="63" ht="18" customHeight="1" spans="1:6">
      <c r="A63" s="116" t="s">
        <v>154</v>
      </c>
      <c r="B63" s="116" t="s">
        <v>249</v>
      </c>
      <c r="C63" s="116" t="s">
        <v>313</v>
      </c>
      <c r="D63" s="116"/>
      <c r="E63" s="116">
        <v>1</v>
      </c>
      <c r="F63" s="116"/>
    </row>
    <row r="64" ht="18" customHeight="1" spans="1:6">
      <c r="A64" s="116" t="s">
        <v>154</v>
      </c>
      <c r="B64" s="116" t="s">
        <v>249</v>
      </c>
      <c r="C64" s="116" t="s">
        <v>314</v>
      </c>
      <c r="D64" s="116"/>
      <c r="E64" s="116">
        <v>1</v>
      </c>
      <c r="F64" s="116"/>
    </row>
    <row r="65" ht="18" customHeight="1" spans="1:6">
      <c r="A65" s="116" t="s">
        <v>154</v>
      </c>
      <c r="B65" s="116" t="s">
        <v>249</v>
      </c>
      <c r="C65" s="116" t="s">
        <v>315</v>
      </c>
      <c r="D65" s="116"/>
      <c r="E65" s="116">
        <v>1</v>
      </c>
      <c r="F65" s="116"/>
    </row>
    <row r="66" ht="18" customHeight="1" spans="1:6">
      <c r="A66" s="116" t="s">
        <v>154</v>
      </c>
      <c r="B66" s="116" t="s">
        <v>250</v>
      </c>
      <c r="C66" s="116" t="s">
        <v>316</v>
      </c>
      <c r="D66" s="116"/>
      <c r="E66" s="116">
        <v>1</v>
      </c>
      <c r="F66" s="116"/>
    </row>
    <row r="67" ht="18" customHeight="1" spans="1:6">
      <c r="A67" s="116" t="s">
        <v>154</v>
      </c>
      <c r="B67" s="116" t="s">
        <v>250</v>
      </c>
      <c r="C67" s="116" t="s">
        <v>317</v>
      </c>
      <c r="D67" s="116"/>
      <c r="E67" s="116">
        <v>1</v>
      </c>
      <c r="F67" s="116"/>
    </row>
    <row r="68" ht="18" customHeight="1" spans="1:6">
      <c r="A68" s="116" t="s">
        <v>154</v>
      </c>
      <c r="B68" s="116" t="s">
        <v>250</v>
      </c>
      <c r="C68" s="116" t="s">
        <v>318</v>
      </c>
      <c r="D68" s="116"/>
      <c r="E68" s="116">
        <v>1</v>
      </c>
      <c r="F68" s="116"/>
    </row>
    <row r="69" ht="18" customHeight="1" spans="1:6">
      <c r="A69" s="116" t="s">
        <v>154</v>
      </c>
      <c r="B69" s="116" t="s">
        <v>250</v>
      </c>
      <c r="C69" s="116" t="s">
        <v>319</v>
      </c>
      <c r="D69" s="116"/>
      <c r="E69" s="116">
        <v>1</v>
      </c>
      <c r="F69" s="116"/>
    </row>
  </sheetData>
  <mergeCells count="6">
    <mergeCell ref="A1:F1"/>
    <mergeCell ref="E2:F2"/>
    <mergeCell ref="A4:C4"/>
    <mergeCell ref="A5:C5"/>
    <mergeCell ref="A10:C10"/>
    <mergeCell ref="A22:C22"/>
  </mergeCells>
  <printOptions horizontalCentered="1"/>
  <pageMargins left="0.511811023622047" right="0.511811023622047" top="0.551181102362205" bottom="0.551181102362205" header="0.31496062992126" footer="0.31496062992126"/>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
  <sheetViews>
    <sheetView workbookViewId="0">
      <pane xSplit="4" ySplit="3" topLeftCell="E4" activePane="bottomRight" state="frozen"/>
      <selection/>
      <selection pane="topRight"/>
      <selection pane="bottomLeft"/>
      <selection pane="bottomRight" activeCell="A3" sqref="A3"/>
    </sheetView>
  </sheetViews>
  <sheetFormatPr defaultColWidth="9" defaultRowHeight="14" outlineLevelCol="6"/>
  <cols>
    <col min="1" max="3" width="14.5" style="1" customWidth="1"/>
    <col min="4" max="4" width="19.3727272727273" style="1" customWidth="1"/>
    <col min="5" max="5" width="24.6272727272727" style="1" customWidth="1"/>
    <col min="6" max="7" width="19.5" style="1" customWidth="1"/>
    <col min="8" max="16384" width="9" style="1"/>
  </cols>
  <sheetData>
    <row r="1" ht="24" customHeight="1" spans="1:7">
      <c r="A1" s="107" t="s">
        <v>320</v>
      </c>
      <c r="B1" s="108"/>
      <c r="C1" s="108"/>
      <c r="D1" s="108"/>
      <c r="E1" s="108"/>
      <c r="F1" s="108"/>
      <c r="G1" s="108"/>
    </row>
    <row r="2" ht="18" customHeight="1" spans="2:7">
      <c r="B2" s="117"/>
      <c r="C2" s="117"/>
      <c r="D2" s="117"/>
      <c r="E2" s="117"/>
      <c r="F2" s="118" t="s">
        <v>213</v>
      </c>
      <c r="G2" s="118"/>
    </row>
    <row r="3" ht="18" customHeight="1" spans="1:7">
      <c r="A3" s="119" t="s">
        <v>34</v>
      </c>
      <c r="B3" s="119" t="s">
        <v>35</v>
      </c>
      <c r="C3" s="119" t="s">
        <v>36</v>
      </c>
      <c r="D3" s="119" t="s">
        <v>37</v>
      </c>
      <c r="E3" s="119" t="s">
        <v>6</v>
      </c>
      <c r="F3" s="119" t="s">
        <v>196</v>
      </c>
      <c r="G3" s="119" t="s">
        <v>39</v>
      </c>
    </row>
    <row r="4" ht="18" customHeight="1" spans="1:7">
      <c r="A4" s="120" t="s">
        <v>48</v>
      </c>
      <c r="B4" s="120"/>
      <c r="C4" s="120" t="s">
        <v>49</v>
      </c>
      <c r="D4" s="120"/>
      <c r="E4" s="121"/>
      <c r="F4" s="120">
        <f>F6+F10+F12+F18+F24+F34+F41+F49+F54+F59+F66</f>
        <v>455</v>
      </c>
      <c r="G4" s="121"/>
    </row>
    <row r="5" ht="18" customHeight="1" spans="1:7">
      <c r="A5" s="120"/>
      <c r="B5" s="120"/>
      <c r="C5" s="120" t="s">
        <v>50</v>
      </c>
      <c r="D5" s="120" t="s">
        <v>56</v>
      </c>
      <c r="E5" s="121"/>
      <c r="F5" s="120">
        <f>SUM(F7:F9)+F11+SUM(F13:F17)+SUM(F19:F23)+SUM(F25:F33)+SUM(F35:F40)+SUM(F42:F48)+SUM(F50:F53)+SUM(F55:F58)+SUM(F60:F65)+F67+F68</f>
        <v>455</v>
      </c>
      <c r="G5" s="121"/>
    </row>
    <row r="6" ht="18" customHeight="1" spans="1:7">
      <c r="A6" s="122" t="s">
        <v>175</v>
      </c>
      <c r="B6" s="122"/>
      <c r="C6" s="122"/>
      <c r="D6" s="122"/>
      <c r="E6" s="122" t="s">
        <v>321</v>
      </c>
      <c r="F6" s="122">
        <f>F7+F8+F9</f>
        <v>29</v>
      </c>
      <c r="G6" s="123"/>
    </row>
    <row r="7" ht="18" customHeight="1" spans="1:7">
      <c r="A7" s="124" t="s">
        <v>59</v>
      </c>
      <c r="B7" s="124" t="s">
        <v>60</v>
      </c>
      <c r="C7" s="125"/>
      <c r="D7" s="124" t="s">
        <v>56</v>
      </c>
      <c r="E7" s="125"/>
      <c r="F7" s="124">
        <v>5</v>
      </c>
      <c r="G7" s="125"/>
    </row>
    <row r="8" ht="18" customHeight="1" spans="1:7">
      <c r="A8" s="124" t="s">
        <v>59</v>
      </c>
      <c r="B8" s="124" t="s">
        <v>62</v>
      </c>
      <c r="C8" s="125"/>
      <c r="D8" s="124" t="s">
        <v>56</v>
      </c>
      <c r="E8" s="125"/>
      <c r="F8" s="124">
        <v>4</v>
      </c>
      <c r="G8" s="125"/>
    </row>
    <row r="9" ht="18" customHeight="1" spans="1:7">
      <c r="A9" s="124" t="s">
        <v>59</v>
      </c>
      <c r="B9" s="124" t="s">
        <v>63</v>
      </c>
      <c r="C9" s="125"/>
      <c r="D9" s="124" t="s">
        <v>56</v>
      </c>
      <c r="E9" s="125"/>
      <c r="F9" s="124">
        <v>20</v>
      </c>
      <c r="G9" s="125"/>
    </row>
    <row r="10" ht="18" customHeight="1" spans="1:7">
      <c r="A10" s="126" t="s">
        <v>176</v>
      </c>
      <c r="B10" s="126"/>
      <c r="C10" s="126"/>
      <c r="D10" s="126"/>
      <c r="E10" s="126" t="s">
        <v>197</v>
      </c>
      <c r="F10" s="126">
        <f>F11</f>
        <v>10</v>
      </c>
      <c r="G10" s="127"/>
    </row>
    <row r="11" ht="18" customHeight="1" spans="1:7">
      <c r="A11" s="124" t="s">
        <v>64</v>
      </c>
      <c r="B11" s="124" t="s">
        <v>68</v>
      </c>
      <c r="C11" s="125"/>
      <c r="D11" s="124" t="s">
        <v>56</v>
      </c>
      <c r="E11" s="125"/>
      <c r="F11" s="124">
        <v>10</v>
      </c>
      <c r="G11" s="125"/>
    </row>
    <row r="12" ht="18" customHeight="1" spans="1:7">
      <c r="A12" s="126" t="s">
        <v>178</v>
      </c>
      <c r="B12" s="126"/>
      <c r="C12" s="126"/>
      <c r="D12" s="126"/>
      <c r="E12" s="126" t="s">
        <v>223</v>
      </c>
      <c r="F12" s="126">
        <f>SUM(F13:F17)</f>
        <v>35</v>
      </c>
      <c r="G12" s="127"/>
    </row>
    <row r="13" ht="18" customHeight="1" spans="1:7">
      <c r="A13" s="124" t="s">
        <v>70</v>
      </c>
      <c r="B13" s="124" t="s">
        <v>78</v>
      </c>
      <c r="C13" s="125"/>
      <c r="D13" s="124" t="s">
        <v>56</v>
      </c>
      <c r="E13" s="125"/>
      <c r="F13" s="124">
        <v>5</v>
      </c>
      <c r="G13" s="125"/>
    </row>
    <row r="14" ht="18" customHeight="1" spans="1:7">
      <c r="A14" s="124" t="s">
        <v>70</v>
      </c>
      <c r="B14" s="124" t="s">
        <v>79</v>
      </c>
      <c r="C14" s="125"/>
      <c r="D14" s="124" t="s">
        <v>56</v>
      </c>
      <c r="E14" s="125"/>
      <c r="F14" s="124">
        <v>6</v>
      </c>
      <c r="G14" s="125"/>
    </row>
    <row r="15" ht="18" customHeight="1" spans="1:7">
      <c r="A15" s="124" t="s">
        <v>70</v>
      </c>
      <c r="B15" s="124" t="s">
        <v>80</v>
      </c>
      <c r="C15" s="125"/>
      <c r="D15" s="124" t="s">
        <v>56</v>
      </c>
      <c r="E15" s="125"/>
      <c r="F15" s="124">
        <v>10</v>
      </c>
      <c r="G15" s="125"/>
    </row>
    <row r="16" ht="18" customHeight="1" spans="1:7">
      <c r="A16" s="124" t="s">
        <v>70</v>
      </c>
      <c r="B16" s="124" t="s">
        <v>81</v>
      </c>
      <c r="C16" s="125"/>
      <c r="D16" s="124" t="s">
        <v>56</v>
      </c>
      <c r="E16" s="125"/>
      <c r="F16" s="124">
        <v>9</v>
      </c>
      <c r="G16" s="125"/>
    </row>
    <row r="17" ht="18" customHeight="1" spans="1:7">
      <c r="A17" s="124" t="s">
        <v>70</v>
      </c>
      <c r="B17" s="124" t="s">
        <v>224</v>
      </c>
      <c r="C17" s="125"/>
      <c r="D17" s="124" t="s">
        <v>56</v>
      </c>
      <c r="E17" s="125"/>
      <c r="F17" s="124">
        <v>5</v>
      </c>
      <c r="G17" s="125"/>
    </row>
    <row r="18" ht="18" customHeight="1" spans="1:7">
      <c r="A18" s="126" t="s">
        <v>179</v>
      </c>
      <c r="B18" s="126"/>
      <c r="C18" s="126"/>
      <c r="D18" s="126"/>
      <c r="E18" s="126" t="s">
        <v>16</v>
      </c>
      <c r="F18" s="126">
        <f>SUM(F19:F23)</f>
        <v>38</v>
      </c>
      <c r="G18" s="127"/>
    </row>
    <row r="19" ht="18" customHeight="1" spans="1:7">
      <c r="A19" s="124" t="s">
        <v>82</v>
      </c>
      <c r="B19" s="124" t="s">
        <v>84</v>
      </c>
      <c r="C19" s="125"/>
      <c r="D19" s="124" t="s">
        <v>56</v>
      </c>
      <c r="E19" s="125"/>
      <c r="F19" s="124">
        <v>10</v>
      </c>
      <c r="G19" s="125"/>
    </row>
    <row r="20" ht="18" customHeight="1" spans="1:7">
      <c r="A20" s="124" t="s">
        <v>82</v>
      </c>
      <c r="B20" s="124" t="s">
        <v>88</v>
      </c>
      <c r="C20" s="125"/>
      <c r="D20" s="124" t="s">
        <v>56</v>
      </c>
      <c r="E20" s="125"/>
      <c r="F20" s="124">
        <v>5</v>
      </c>
      <c r="G20" s="125"/>
    </row>
    <row r="21" ht="18" customHeight="1" spans="1:7">
      <c r="A21" s="124" t="s">
        <v>82</v>
      </c>
      <c r="B21" s="124" t="s">
        <v>89</v>
      </c>
      <c r="C21" s="125"/>
      <c r="D21" s="124" t="s">
        <v>56</v>
      </c>
      <c r="E21" s="125"/>
      <c r="F21" s="124">
        <v>10</v>
      </c>
      <c r="G21" s="125"/>
    </row>
    <row r="22" ht="18" customHeight="1" spans="1:7">
      <c r="A22" s="124" t="s">
        <v>82</v>
      </c>
      <c r="B22" s="124" t="s">
        <v>91</v>
      </c>
      <c r="C22" s="125"/>
      <c r="D22" s="124" t="s">
        <v>56</v>
      </c>
      <c r="E22" s="125"/>
      <c r="F22" s="124">
        <v>5</v>
      </c>
      <c r="G22" s="125"/>
    </row>
    <row r="23" ht="18" customHeight="1" spans="1:7">
      <c r="A23" s="124" t="s">
        <v>82</v>
      </c>
      <c r="B23" s="124" t="s">
        <v>94</v>
      </c>
      <c r="C23" s="125"/>
      <c r="D23" s="124" t="s">
        <v>56</v>
      </c>
      <c r="E23" s="125"/>
      <c r="F23" s="124">
        <v>8</v>
      </c>
      <c r="G23" s="125"/>
    </row>
    <row r="24" ht="18" customHeight="1" spans="1:7">
      <c r="A24" s="126" t="s">
        <v>180</v>
      </c>
      <c r="B24" s="126"/>
      <c r="C24" s="126"/>
      <c r="D24" s="126"/>
      <c r="E24" s="126" t="s">
        <v>232</v>
      </c>
      <c r="F24" s="126">
        <f>SUM(F25:F33)</f>
        <v>98</v>
      </c>
      <c r="G24" s="127"/>
    </row>
    <row r="25" ht="18" customHeight="1" spans="1:7">
      <c r="A25" s="124" t="s">
        <v>95</v>
      </c>
      <c r="B25" s="124" t="s">
        <v>181</v>
      </c>
      <c r="C25" s="125"/>
      <c r="D25" s="124" t="s">
        <v>56</v>
      </c>
      <c r="E25" s="125"/>
      <c r="F25" s="124">
        <v>5</v>
      </c>
      <c r="G25" s="125"/>
    </row>
    <row r="26" ht="18" customHeight="1" spans="1:7">
      <c r="A26" s="124" t="s">
        <v>95</v>
      </c>
      <c r="B26" s="124" t="s">
        <v>96</v>
      </c>
      <c r="C26" s="125"/>
      <c r="D26" s="124" t="s">
        <v>56</v>
      </c>
      <c r="E26" s="125"/>
      <c r="F26" s="124">
        <v>3</v>
      </c>
      <c r="G26" s="125"/>
    </row>
    <row r="27" ht="18" customHeight="1" spans="1:7">
      <c r="A27" s="124" t="s">
        <v>95</v>
      </c>
      <c r="B27" s="124" t="s">
        <v>97</v>
      </c>
      <c r="C27" s="125"/>
      <c r="D27" s="124" t="s">
        <v>56</v>
      </c>
      <c r="E27" s="125"/>
      <c r="F27" s="124">
        <v>15</v>
      </c>
      <c r="G27" s="125"/>
    </row>
    <row r="28" ht="18" customHeight="1" spans="1:7">
      <c r="A28" s="124" t="s">
        <v>95</v>
      </c>
      <c r="B28" s="124" t="s">
        <v>98</v>
      </c>
      <c r="C28" s="125"/>
      <c r="D28" s="124" t="s">
        <v>56</v>
      </c>
      <c r="E28" s="125"/>
      <c r="F28" s="124">
        <v>10</v>
      </c>
      <c r="G28" s="125"/>
    </row>
    <row r="29" ht="18" customHeight="1" spans="1:7">
      <c r="A29" s="124" t="s">
        <v>95</v>
      </c>
      <c r="B29" s="124" t="s">
        <v>99</v>
      </c>
      <c r="C29" s="125"/>
      <c r="D29" s="124" t="s">
        <v>56</v>
      </c>
      <c r="E29" s="125"/>
      <c r="F29" s="124">
        <v>8</v>
      </c>
      <c r="G29" s="125"/>
    </row>
    <row r="30" ht="18" customHeight="1" spans="1:7">
      <c r="A30" s="124" t="s">
        <v>95</v>
      </c>
      <c r="B30" s="124" t="s">
        <v>101</v>
      </c>
      <c r="C30" s="125"/>
      <c r="D30" s="124" t="s">
        <v>56</v>
      </c>
      <c r="E30" s="125"/>
      <c r="F30" s="124">
        <v>30</v>
      </c>
      <c r="G30" s="125"/>
    </row>
    <row r="31" ht="18" customHeight="1" spans="1:7">
      <c r="A31" s="124" t="s">
        <v>95</v>
      </c>
      <c r="B31" s="124" t="s">
        <v>102</v>
      </c>
      <c r="C31" s="125"/>
      <c r="D31" s="124" t="s">
        <v>56</v>
      </c>
      <c r="E31" s="125"/>
      <c r="F31" s="124">
        <v>20</v>
      </c>
      <c r="G31" s="125"/>
    </row>
    <row r="32" ht="18" customHeight="1" spans="1:7">
      <c r="A32" s="124" t="s">
        <v>95</v>
      </c>
      <c r="B32" s="124" t="s">
        <v>322</v>
      </c>
      <c r="C32" s="125"/>
      <c r="D32" s="124" t="s">
        <v>56</v>
      </c>
      <c r="E32" s="125"/>
      <c r="F32" s="124">
        <v>5</v>
      </c>
      <c r="G32" s="125"/>
    </row>
    <row r="33" ht="18" customHeight="1" spans="1:7">
      <c r="A33" s="124" t="s">
        <v>95</v>
      </c>
      <c r="B33" s="124" t="s">
        <v>103</v>
      </c>
      <c r="C33" s="125"/>
      <c r="D33" s="124" t="s">
        <v>56</v>
      </c>
      <c r="E33" s="125"/>
      <c r="F33" s="124">
        <v>2</v>
      </c>
      <c r="G33" s="125"/>
    </row>
    <row r="34" ht="18" customHeight="1" spans="1:7">
      <c r="A34" s="126" t="s">
        <v>182</v>
      </c>
      <c r="B34" s="126"/>
      <c r="C34" s="126"/>
      <c r="D34" s="126"/>
      <c r="E34" s="126" t="s">
        <v>197</v>
      </c>
      <c r="F34" s="126">
        <f>SUM(F35:F40)</f>
        <v>42</v>
      </c>
      <c r="G34" s="127"/>
    </row>
    <row r="35" ht="18" customHeight="1" spans="1:7">
      <c r="A35" s="124" t="s">
        <v>104</v>
      </c>
      <c r="B35" s="124" t="s">
        <v>105</v>
      </c>
      <c r="C35" s="125"/>
      <c r="D35" s="124" t="s">
        <v>56</v>
      </c>
      <c r="E35" s="125"/>
      <c r="F35" s="124">
        <v>3</v>
      </c>
      <c r="G35" s="125"/>
    </row>
    <row r="36" ht="18" customHeight="1" spans="1:7">
      <c r="A36" s="124" t="s">
        <v>104</v>
      </c>
      <c r="B36" s="124" t="s">
        <v>106</v>
      </c>
      <c r="C36" s="125"/>
      <c r="D36" s="124" t="s">
        <v>56</v>
      </c>
      <c r="E36" s="125"/>
      <c r="F36" s="124">
        <v>10</v>
      </c>
      <c r="G36" s="125"/>
    </row>
    <row r="37" ht="18" customHeight="1" spans="1:7">
      <c r="A37" s="124" t="s">
        <v>104</v>
      </c>
      <c r="B37" s="124" t="s">
        <v>107</v>
      </c>
      <c r="C37" s="125"/>
      <c r="D37" s="124" t="s">
        <v>56</v>
      </c>
      <c r="E37" s="125"/>
      <c r="F37" s="124">
        <v>9</v>
      </c>
      <c r="G37" s="125"/>
    </row>
    <row r="38" ht="18" customHeight="1" spans="1:7">
      <c r="A38" s="124" t="s">
        <v>104</v>
      </c>
      <c r="B38" s="124" t="s">
        <v>108</v>
      </c>
      <c r="C38" s="125"/>
      <c r="D38" s="124" t="s">
        <v>56</v>
      </c>
      <c r="E38" s="125"/>
      <c r="F38" s="124">
        <v>10</v>
      </c>
      <c r="G38" s="125"/>
    </row>
    <row r="39" ht="18" customHeight="1" spans="1:7">
      <c r="A39" s="124" t="s">
        <v>104</v>
      </c>
      <c r="B39" s="124" t="s">
        <v>110</v>
      </c>
      <c r="C39" s="125"/>
      <c r="D39" s="124" t="s">
        <v>56</v>
      </c>
      <c r="E39" s="125"/>
      <c r="F39" s="124">
        <v>8</v>
      </c>
      <c r="G39" s="125"/>
    </row>
    <row r="40" ht="18" customHeight="1" spans="1:7">
      <c r="A40" s="124" t="s">
        <v>104</v>
      </c>
      <c r="B40" s="124" t="s">
        <v>257</v>
      </c>
      <c r="C40" s="125"/>
      <c r="D40" s="124" t="s">
        <v>56</v>
      </c>
      <c r="E40" s="125"/>
      <c r="F40" s="124">
        <v>2</v>
      </c>
      <c r="G40" s="125"/>
    </row>
    <row r="41" ht="18" customHeight="1" spans="1:7">
      <c r="A41" s="126" t="s">
        <v>184</v>
      </c>
      <c r="B41" s="126"/>
      <c r="C41" s="126"/>
      <c r="D41" s="126"/>
      <c r="E41" s="126" t="s">
        <v>21</v>
      </c>
      <c r="F41" s="126">
        <f>SUM(F42:F48)</f>
        <v>100</v>
      </c>
      <c r="G41" s="127"/>
    </row>
    <row r="42" ht="18" customHeight="1" spans="1:7">
      <c r="A42" s="124" t="s">
        <v>118</v>
      </c>
      <c r="B42" s="124" t="s">
        <v>119</v>
      </c>
      <c r="C42" s="125"/>
      <c r="D42" s="124" t="s">
        <v>56</v>
      </c>
      <c r="E42" s="125"/>
      <c r="F42" s="124">
        <v>12</v>
      </c>
      <c r="G42" s="125"/>
    </row>
    <row r="43" ht="18" customHeight="1" spans="1:7">
      <c r="A43" s="124" t="s">
        <v>118</v>
      </c>
      <c r="B43" s="124" t="s">
        <v>120</v>
      </c>
      <c r="C43" s="125"/>
      <c r="D43" s="124" t="s">
        <v>56</v>
      </c>
      <c r="E43" s="125"/>
      <c r="F43" s="124">
        <v>17</v>
      </c>
      <c r="G43" s="125"/>
    </row>
    <row r="44" ht="18" customHeight="1" spans="1:7">
      <c r="A44" s="124" t="s">
        <v>118</v>
      </c>
      <c r="B44" s="124" t="s">
        <v>121</v>
      </c>
      <c r="C44" s="125"/>
      <c r="D44" s="124" t="s">
        <v>56</v>
      </c>
      <c r="E44" s="125"/>
      <c r="F44" s="124">
        <v>16</v>
      </c>
      <c r="G44" s="125"/>
    </row>
    <row r="45" ht="18" customHeight="1" spans="1:7">
      <c r="A45" s="124" t="s">
        <v>118</v>
      </c>
      <c r="B45" s="124" t="s">
        <v>122</v>
      </c>
      <c r="C45" s="125"/>
      <c r="D45" s="124" t="s">
        <v>56</v>
      </c>
      <c r="E45" s="125"/>
      <c r="F45" s="124">
        <v>16</v>
      </c>
      <c r="G45" s="125"/>
    </row>
    <row r="46" ht="18" customHeight="1" spans="1:7">
      <c r="A46" s="124" t="s">
        <v>118</v>
      </c>
      <c r="B46" s="124" t="s">
        <v>125</v>
      </c>
      <c r="C46" s="125"/>
      <c r="D46" s="124" t="s">
        <v>56</v>
      </c>
      <c r="E46" s="125"/>
      <c r="F46" s="124">
        <v>17</v>
      </c>
      <c r="G46" s="125"/>
    </row>
    <row r="47" ht="18" customHeight="1" spans="1:7">
      <c r="A47" s="124" t="s">
        <v>118</v>
      </c>
      <c r="B47" s="124" t="s">
        <v>126</v>
      </c>
      <c r="C47" s="125"/>
      <c r="D47" s="124" t="s">
        <v>56</v>
      </c>
      <c r="E47" s="125"/>
      <c r="F47" s="124">
        <v>16</v>
      </c>
      <c r="G47" s="125"/>
    </row>
    <row r="48" ht="18" customHeight="1" spans="1:7">
      <c r="A48" s="124" t="s">
        <v>118</v>
      </c>
      <c r="B48" s="124" t="s">
        <v>127</v>
      </c>
      <c r="C48" s="125"/>
      <c r="D48" s="124" t="s">
        <v>56</v>
      </c>
      <c r="E48" s="125"/>
      <c r="F48" s="124">
        <v>6</v>
      </c>
      <c r="G48" s="125"/>
    </row>
    <row r="49" ht="18" customHeight="1" spans="1:7">
      <c r="A49" s="126" t="s">
        <v>185</v>
      </c>
      <c r="B49" s="126"/>
      <c r="C49" s="126"/>
      <c r="D49" s="126"/>
      <c r="E49" s="126" t="s">
        <v>198</v>
      </c>
      <c r="F49" s="126">
        <f>SUM(F50:F53)</f>
        <v>14</v>
      </c>
      <c r="G49" s="127"/>
    </row>
    <row r="50" ht="18" customHeight="1" spans="1:7">
      <c r="A50" s="124" t="s">
        <v>128</v>
      </c>
      <c r="B50" s="124" t="s">
        <v>132</v>
      </c>
      <c r="C50" s="125"/>
      <c r="D50" s="124" t="s">
        <v>56</v>
      </c>
      <c r="E50" s="125"/>
      <c r="F50" s="124">
        <v>3</v>
      </c>
      <c r="G50" s="125"/>
    </row>
    <row r="51" ht="18" customHeight="1" spans="1:7">
      <c r="A51" s="124" t="s">
        <v>128</v>
      </c>
      <c r="B51" s="124" t="s">
        <v>137</v>
      </c>
      <c r="C51" s="125"/>
      <c r="D51" s="124" t="s">
        <v>56</v>
      </c>
      <c r="E51" s="125"/>
      <c r="F51" s="124">
        <v>8</v>
      </c>
      <c r="G51" s="125"/>
    </row>
    <row r="52" ht="18" customHeight="1" spans="1:7">
      <c r="A52" s="124" t="s">
        <v>128</v>
      </c>
      <c r="B52" s="124" t="s">
        <v>138</v>
      </c>
      <c r="C52" s="125"/>
      <c r="D52" s="124" t="s">
        <v>56</v>
      </c>
      <c r="E52" s="125"/>
      <c r="F52" s="124">
        <v>1</v>
      </c>
      <c r="G52" s="125"/>
    </row>
    <row r="53" ht="18" customHeight="1" spans="1:7">
      <c r="A53" s="124" t="s">
        <v>128</v>
      </c>
      <c r="B53" s="124" t="s">
        <v>139</v>
      </c>
      <c r="C53" s="125"/>
      <c r="D53" s="124" t="s">
        <v>56</v>
      </c>
      <c r="E53" s="125"/>
      <c r="F53" s="124">
        <v>2</v>
      </c>
      <c r="G53" s="125"/>
    </row>
    <row r="54" ht="18" customHeight="1" spans="1:7">
      <c r="A54" s="126" t="s">
        <v>186</v>
      </c>
      <c r="B54" s="126"/>
      <c r="C54" s="126"/>
      <c r="D54" s="126"/>
      <c r="E54" s="126" t="s">
        <v>237</v>
      </c>
      <c r="F54" s="126">
        <f>SUM(F55:F58)</f>
        <v>22</v>
      </c>
      <c r="G54" s="127"/>
    </row>
    <row r="55" ht="18" customHeight="1" spans="1:7">
      <c r="A55" s="124" t="s">
        <v>141</v>
      </c>
      <c r="B55" s="124" t="s">
        <v>142</v>
      </c>
      <c r="C55" s="125"/>
      <c r="D55" s="124" t="s">
        <v>56</v>
      </c>
      <c r="E55" s="125"/>
      <c r="F55" s="124">
        <v>3</v>
      </c>
      <c r="G55" s="125"/>
    </row>
    <row r="56" ht="18" customHeight="1" spans="1:7">
      <c r="A56" s="124" t="s">
        <v>141</v>
      </c>
      <c r="B56" s="124" t="s">
        <v>144</v>
      </c>
      <c r="C56" s="125"/>
      <c r="D56" s="124" t="s">
        <v>56</v>
      </c>
      <c r="E56" s="125"/>
      <c r="F56" s="124">
        <v>5</v>
      </c>
      <c r="G56" s="125"/>
    </row>
    <row r="57" ht="18" customHeight="1" spans="1:7">
      <c r="A57" s="124" t="s">
        <v>141</v>
      </c>
      <c r="B57" s="124" t="s">
        <v>148</v>
      </c>
      <c r="C57" s="125"/>
      <c r="D57" s="124" t="s">
        <v>56</v>
      </c>
      <c r="E57" s="125"/>
      <c r="F57" s="124">
        <v>4</v>
      </c>
      <c r="G57" s="125"/>
    </row>
    <row r="58" ht="18" customHeight="1" spans="1:7">
      <c r="A58" s="124" t="s">
        <v>141</v>
      </c>
      <c r="B58" s="124" t="s">
        <v>149</v>
      </c>
      <c r="C58" s="125"/>
      <c r="D58" s="124" t="s">
        <v>56</v>
      </c>
      <c r="E58" s="125"/>
      <c r="F58" s="124">
        <v>10</v>
      </c>
      <c r="G58" s="125"/>
    </row>
    <row r="59" ht="18" customHeight="1" spans="1:7">
      <c r="A59" s="126" t="s">
        <v>192</v>
      </c>
      <c r="B59" s="126"/>
      <c r="C59" s="126"/>
      <c r="D59" s="126"/>
      <c r="E59" s="126" t="s">
        <v>199</v>
      </c>
      <c r="F59" s="126">
        <f>SUM(F60:F65)</f>
        <v>37</v>
      </c>
      <c r="G59" s="127"/>
    </row>
    <row r="60" ht="18" customHeight="1" spans="1:7">
      <c r="A60" s="124" t="s">
        <v>154</v>
      </c>
      <c r="B60" s="124" t="s">
        <v>219</v>
      </c>
      <c r="C60" s="125"/>
      <c r="D60" s="124" t="s">
        <v>56</v>
      </c>
      <c r="E60" s="125"/>
      <c r="F60" s="124">
        <v>7</v>
      </c>
      <c r="G60" s="125"/>
    </row>
    <row r="61" ht="18" customHeight="1" spans="1:7">
      <c r="A61" s="124" t="s">
        <v>154</v>
      </c>
      <c r="B61" s="124" t="s">
        <v>248</v>
      </c>
      <c r="C61" s="125"/>
      <c r="D61" s="124" t="s">
        <v>56</v>
      </c>
      <c r="E61" s="125"/>
      <c r="F61" s="124">
        <v>10</v>
      </c>
      <c r="G61" s="125"/>
    </row>
    <row r="62" ht="18" customHeight="1" spans="1:7">
      <c r="A62" s="124" t="s">
        <v>154</v>
      </c>
      <c r="B62" s="124" t="s">
        <v>156</v>
      </c>
      <c r="C62" s="125"/>
      <c r="D62" s="124" t="s">
        <v>56</v>
      </c>
      <c r="E62" s="125"/>
      <c r="F62" s="124">
        <v>5</v>
      </c>
      <c r="G62" s="125"/>
    </row>
    <row r="63" ht="18" customHeight="1" spans="1:7">
      <c r="A63" s="124" t="s">
        <v>154</v>
      </c>
      <c r="B63" s="124" t="s">
        <v>250</v>
      </c>
      <c r="C63" s="125"/>
      <c r="D63" s="124" t="s">
        <v>56</v>
      </c>
      <c r="E63" s="125"/>
      <c r="F63" s="124">
        <v>10</v>
      </c>
      <c r="G63" s="125"/>
    </row>
    <row r="64" ht="18" customHeight="1" spans="1:7">
      <c r="A64" s="124" t="s">
        <v>154</v>
      </c>
      <c r="B64" s="124" t="s">
        <v>220</v>
      </c>
      <c r="C64" s="125"/>
      <c r="D64" s="124" t="s">
        <v>56</v>
      </c>
      <c r="E64" s="125"/>
      <c r="F64" s="124">
        <v>3</v>
      </c>
      <c r="G64" s="125"/>
    </row>
    <row r="65" ht="18" customHeight="1" spans="1:7">
      <c r="A65" s="124" t="s">
        <v>154</v>
      </c>
      <c r="B65" s="124" t="s">
        <v>253</v>
      </c>
      <c r="C65" s="125"/>
      <c r="D65" s="124" t="s">
        <v>56</v>
      </c>
      <c r="E65" s="125"/>
      <c r="F65" s="124">
        <v>2</v>
      </c>
      <c r="G65" s="125"/>
    </row>
    <row r="66" ht="18" customHeight="1" spans="1:7">
      <c r="A66" s="126" t="s">
        <v>187</v>
      </c>
      <c r="B66" s="126"/>
      <c r="C66" s="126"/>
      <c r="D66" s="126"/>
      <c r="E66" s="126" t="s">
        <v>254</v>
      </c>
      <c r="F66" s="126">
        <f>SUM(F67:F68)</f>
        <v>30</v>
      </c>
      <c r="G66" s="127"/>
    </row>
    <row r="67" ht="18" customHeight="1" spans="1:7">
      <c r="A67" s="124" t="s">
        <v>159</v>
      </c>
      <c r="B67" s="124" t="s">
        <v>161</v>
      </c>
      <c r="C67" s="125"/>
      <c r="D67" s="124" t="s">
        <v>56</v>
      </c>
      <c r="E67" s="125"/>
      <c r="F67" s="124">
        <v>20</v>
      </c>
      <c r="G67" s="125"/>
    </row>
    <row r="68" ht="18" customHeight="1" spans="1:7">
      <c r="A68" s="124" t="s">
        <v>159</v>
      </c>
      <c r="B68" s="124" t="s">
        <v>162</v>
      </c>
      <c r="C68" s="125"/>
      <c r="D68" s="124" t="s">
        <v>56</v>
      </c>
      <c r="E68" s="125"/>
      <c r="F68" s="124">
        <v>10</v>
      </c>
      <c r="G68" s="125"/>
    </row>
  </sheetData>
  <mergeCells count="15">
    <mergeCell ref="A1:G1"/>
    <mergeCell ref="F2:G2"/>
    <mergeCell ref="C4:D4"/>
    <mergeCell ref="A6:D6"/>
    <mergeCell ref="A10:D10"/>
    <mergeCell ref="A12:D12"/>
    <mergeCell ref="A18:D18"/>
    <mergeCell ref="A24:D24"/>
    <mergeCell ref="A34:D34"/>
    <mergeCell ref="A41:D41"/>
    <mergeCell ref="A49:D49"/>
    <mergeCell ref="A54:D54"/>
    <mergeCell ref="A59:D59"/>
    <mergeCell ref="A66:D66"/>
    <mergeCell ref="A4:B5"/>
  </mergeCells>
  <printOptions horizontalCentered="1"/>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pane ySplit="3" topLeftCell="A4" activePane="bottomLeft" state="frozen"/>
      <selection/>
      <selection pane="bottomLeft" activeCell="A3" sqref="A3"/>
    </sheetView>
  </sheetViews>
  <sheetFormatPr defaultColWidth="9" defaultRowHeight="14" outlineLevelRow="7" outlineLevelCol="4"/>
  <cols>
    <col min="1" max="2" width="15.7545454545455" style="1" customWidth="1"/>
    <col min="3" max="3" width="22.1272727272727" style="1" customWidth="1"/>
    <col min="4" max="5" width="16.7545454545455" style="1" customWidth="1"/>
    <col min="6" max="16384" width="9" style="1"/>
  </cols>
  <sheetData>
    <row r="1" ht="40.5" customHeight="1" spans="1:5">
      <c r="A1" s="107" t="s">
        <v>323</v>
      </c>
      <c r="B1" s="108"/>
      <c r="C1" s="108"/>
      <c r="D1" s="108"/>
      <c r="E1" s="108"/>
    </row>
    <row r="2" ht="24.95" customHeight="1" spans="2:5">
      <c r="B2" s="109"/>
      <c r="C2" s="109"/>
      <c r="D2" s="110" t="s">
        <v>213</v>
      </c>
      <c r="E2" s="110"/>
    </row>
    <row r="3" ht="24.95" customHeight="1" spans="1:5">
      <c r="A3" s="7" t="s">
        <v>34</v>
      </c>
      <c r="B3" s="7" t="s">
        <v>35</v>
      </c>
      <c r="C3" s="7" t="s">
        <v>6</v>
      </c>
      <c r="D3" s="7" t="s">
        <v>196</v>
      </c>
      <c r="E3" s="7" t="s">
        <v>39</v>
      </c>
    </row>
    <row r="4" ht="24.95" customHeight="1" spans="1:5">
      <c r="A4" s="111" t="s">
        <v>173</v>
      </c>
      <c r="B4" s="111"/>
      <c r="C4" s="111"/>
      <c r="D4" s="111">
        <f>D5+D7</f>
        <v>11</v>
      </c>
      <c r="E4" s="12"/>
    </row>
    <row r="5" ht="24.95" customHeight="1" spans="1:5">
      <c r="A5" s="112" t="s">
        <v>185</v>
      </c>
      <c r="B5" s="112"/>
      <c r="C5" s="112" t="s">
        <v>198</v>
      </c>
      <c r="D5" s="112">
        <f>D6</f>
        <v>1</v>
      </c>
      <c r="E5" s="113"/>
    </row>
    <row r="6" ht="24.95" customHeight="1" spans="1:5">
      <c r="A6" s="114" t="s">
        <v>128</v>
      </c>
      <c r="B6" s="114" t="s">
        <v>138</v>
      </c>
      <c r="C6" s="114"/>
      <c r="D6" s="114">
        <v>1</v>
      </c>
      <c r="E6" s="114"/>
    </row>
    <row r="7" ht="24.95" customHeight="1" spans="1:5">
      <c r="A7" s="115" t="s">
        <v>187</v>
      </c>
      <c r="B7" s="115"/>
      <c r="C7" s="115" t="s">
        <v>254</v>
      </c>
      <c r="D7" s="115">
        <f>D8</f>
        <v>10</v>
      </c>
      <c r="E7" s="115"/>
    </row>
    <row r="8" ht="24.95" customHeight="1" spans="1:5">
      <c r="A8" s="116" t="s">
        <v>159</v>
      </c>
      <c r="B8" s="116" t="s">
        <v>162</v>
      </c>
      <c r="C8" s="116"/>
      <c r="D8" s="116">
        <v>10</v>
      </c>
      <c r="E8" s="116"/>
    </row>
  </sheetData>
  <mergeCells count="5">
    <mergeCell ref="A1:E1"/>
    <mergeCell ref="D2:E2"/>
    <mergeCell ref="A4:B4"/>
    <mergeCell ref="A5:B5"/>
    <mergeCell ref="A7:B7"/>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zoomScale="110" zoomScaleNormal="110" workbookViewId="0">
      <pane ySplit="7" topLeftCell="A8" activePane="bottomLeft" state="frozen"/>
      <selection/>
      <selection pane="bottomLeft" activeCell="D9" sqref="D9"/>
    </sheetView>
  </sheetViews>
  <sheetFormatPr defaultColWidth="9" defaultRowHeight="14"/>
  <cols>
    <col min="1" max="1" width="4.12727272727273" customWidth="1"/>
    <col min="2" max="2" width="4.75454545454545" customWidth="1"/>
    <col min="3" max="3" width="4.87272727272727" customWidth="1"/>
    <col min="4" max="4" width="5.62727272727273" customWidth="1"/>
    <col min="5" max="6" width="4.25454545454545" customWidth="1"/>
    <col min="7" max="7" width="4.62727272727273" customWidth="1"/>
    <col min="8" max="8" width="11.7545454545455" customWidth="1"/>
    <col min="9" max="9" width="7.37272727272727" customWidth="1"/>
    <col min="10" max="11" width="5" customWidth="1"/>
    <col min="12" max="12" width="5.87272727272727" customWidth="1"/>
    <col min="13" max="13" width="8.62727272727273" customWidth="1"/>
    <col min="14" max="14" width="9.75454545454545" customWidth="1"/>
    <col min="15" max="15" width="9.12727272727273" customWidth="1"/>
    <col min="16" max="21" width="5.87272727272727" customWidth="1"/>
    <col min="22" max="22" width="5.37272727272727" customWidth="1"/>
  </cols>
  <sheetData>
    <row r="1" ht="20.1" customHeight="1" spans="1:5">
      <c r="A1" s="3" t="s">
        <v>324</v>
      </c>
      <c r="B1" s="3"/>
      <c r="E1" s="4"/>
    </row>
    <row r="2" ht="21" spans="1:22">
      <c r="A2" s="28" t="s">
        <v>325</v>
      </c>
      <c r="B2" s="28"/>
      <c r="C2" s="28"/>
      <c r="D2" s="28"/>
      <c r="E2" s="28"/>
      <c r="F2" s="28"/>
      <c r="G2" s="28"/>
      <c r="H2" s="28"/>
      <c r="I2" s="28"/>
      <c r="J2" s="28"/>
      <c r="K2" s="28"/>
      <c r="L2" s="28"/>
      <c r="M2" s="28"/>
      <c r="N2" s="28"/>
      <c r="O2" s="28"/>
      <c r="P2" s="28"/>
      <c r="Q2" s="28"/>
      <c r="R2" s="28"/>
      <c r="S2" s="28"/>
      <c r="T2" s="28"/>
      <c r="U2" s="28"/>
      <c r="V2" s="28"/>
    </row>
    <row r="3" ht="21" spans="1:22">
      <c r="A3" s="28"/>
      <c r="B3" s="28"/>
      <c r="C3" s="28"/>
      <c r="D3" s="28"/>
      <c r="E3" s="28"/>
      <c r="F3" s="28"/>
      <c r="G3" s="28"/>
      <c r="H3" s="28"/>
      <c r="I3" s="28"/>
      <c r="J3" s="28"/>
      <c r="K3" s="28"/>
      <c r="L3" s="28"/>
      <c r="M3" s="28"/>
      <c r="N3" s="28"/>
      <c r="O3" s="28"/>
      <c r="P3" s="28"/>
      <c r="Q3" s="28"/>
      <c r="R3" s="28"/>
      <c r="S3" s="28"/>
      <c r="T3" s="28"/>
      <c r="U3" s="28"/>
      <c r="V3" s="28"/>
    </row>
    <row r="4" ht="24.95" customHeight="1" spans="1:22">
      <c r="A4" s="45" t="s">
        <v>326</v>
      </c>
      <c r="B4" s="28"/>
      <c r="C4" s="28"/>
      <c r="D4" s="37"/>
      <c r="E4" s="37"/>
      <c r="F4" s="37"/>
      <c r="G4" s="37"/>
      <c r="H4" s="37"/>
      <c r="I4" s="37"/>
      <c r="J4" s="37"/>
      <c r="K4" s="37"/>
      <c r="L4" s="37"/>
      <c r="M4" s="37"/>
      <c r="N4" s="37"/>
      <c r="O4" s="37"/>
      <c r="P4" s="37"/>
      <c r="Q4" s="37"/>
      <c r="R4" s="37"/>
      <c r="S4" s="37"/>
      <c r="T4" s="37"/>
      <c r="U4" s="37"/>
      <c r="V4" s="28"/>
    </row>
    <row r="5" ht="24.95" customHeight="1" spans="1:22">
      <c r="A5" s="38" t="s">
        <v>2</v>
      </c>
      <c r="B5" s="43" t="s">
        <v>34</v>
      </c>
      <c r="C5" s="43" t="s">
        <v>170</v>
      </c>
      <c r="D5" s="38" t="s">
        <v>327</v>
      </c>
      <c r="E5" s="38" t="s">
        <v>328</v>
      </c>
      <c r="F5" s="38" t="s">
        <v>329</v>
      </c>
      <c r="G5" s="38" t="s">
        <v>330</v>
      </c>
      <c r="H5" s="38" t="s">
        <v>331</v>
      </c>
      <c r="I5" s="38" t="s">
        <v>332</v>
      </c>
      <c r="J5" s="38" t="s">
        <v>333</v>
      </c>
      <c r="K5" s="38" t="s">
        <v>334</v>
      </c>
      <c r="L5" s="38" t="s">
        <v>335</v>
      </c>
      <c r="M5" s="38"/>
      <c r="N5" s="38"/>
      <c r="O5" s="38"/>
      <c r="P5" s="38"/>
      <c r="Q5" s="38"/>
      <c r="R5" s="38"/>
      <c r="S5" s="38"/>
      <c r="T5" s="38"/>
      <c r="U5" s="38"/>
      <c r="V5" s="43" t="s">
        <v>39</v>
      </c>
    </row>
    <row r="6" s="27" customFormat="1" ht="24.95" customHeight="1" spans="1:22">
      <c r="A6" s="38"/>
      <c r="B6" s="105"/>
      <c r="C6" s="105"/>
      <c r="D6" s="38"/>
      <c r="E6" s="38"/>
      <c r="F6" s="38"/>
      <c r="G6" s="38"/>
      <c r="H6" s="38"/>
      <c r="I6" s="38"/>
      <c r="J6" s="38"/>
      <c r="K6" s="38"/>
      <c r="L6" s="38" t="s">
        <v>3</v>
      </c>
      <c r="M6" s="38" t="s">
        <v>4</v>
      </c>
      <c r="N6" s="38" t="s">
        <v>6</v>
      </c>
      <c r="O6" s="38" t="s">
        <v>222</v>
      </c>
      <c r="P6" s="40" t="s">
        <v>336</v>
      </c>
      <c r="Q6" s="40"/>
      <c r="R6" s="40"/>
      <c r="S6" s="40" t="s">
        <v>337</v>
      </c>
      <c r="T6" s="40"/>
      <c r="U6" s="40"/>
      <c r="V6" s="105"/>
    </row>
    <row r="7" ht="44.25" customHeight="1" spans="1:22">
      <c r="A7" s="38"/>
      <c r="B7" s="44"/>
      <c r="C7" s="44"/>
      <c r="D7" s="38"/>
      <c r="E7" s="38"/>
      <c r="F7" s="38"/>
      <c r="G7" s="38"/>
      <c r="H7" s="38"/>
      <c r="I7" s="38"/>
      <c r="J7" s="38"/>
      <c r="K7" s="38"/>
      <c r="L7" s="38"/>
      <c r="M7" s="38"/>
      <c r="N7" s="38"/>
      <c r="O7" s="38"/>
      <c r="P7" s="38" t="s">
        <v>37</v>
      </c>
      <c r="Q7" s="38" t="s">
        <v>338</v>
      </c>
      <c r="R7" s="38" t="s">
        <v>339</v>
      </c>
      <c r="S7" s="38" t="s">
        <v>37</v>
      </c>
      <c r="T7" s="38" t="s">
        <v>338</v>
      </c>
      <c r="U7" s="38" t="s">
        <v>339</v>
      </c>
      <c r="V7" s="44"/>
    </row>
    <row r="8" ht="24.95" customHeight="1" spans="1:22">
      <c r="A8" s="40"/>
      <c r="B8" s="40"/>
      <c r="C8" s="40"/>
      <c r="D8" s="40"/>
      <c r="E8" s="40"/>
      <c r="F8" s="40"/>
      <c r="G8" s="40"/>
      <c r="H8" s="40"/>
      <c r="I8" s="40"/>
      <c r="J8" s="40"/>
      <c r="K8" s="40"/>
      <c r="L8" s="40"/>
      <c r="M8" s="40"/>
      <c r="N8" s="40"/>
      <c r="O8" s="40"/>
      <c r="P8" s="40"/>
      <c r="Q8" s="40"/>
      <c r="R8" s="40"/>
      <c r="S8" s="40"/>
      <c r="T8" s="40"/>
      <c r="U8" s="40"/>
      <c r="V8" s="40"/>
    </row>
    <row r="9" ht="24.95" customHeight="1" spans="1:22">
      <c r="A9" s="41"/>
      <c r="B9" s="41"/>
      <c r="C9" s="41"/>
      <c r="D9" s="41"/>
      <c r="E9" s="41"/>
      <c r="F9" s="41"/>
      <c r="G9" s="41"/>
      <c r="H9" s="41"/>
      <c r="I9" s="41"/>
      <c r="J9" s="41"/>
      <c r="K9" s="41"/>
      <c r="L9" s="41"/>
      <c r="M9" s="41"/>
      <c r="N9" s="41"/>
      <c r="O9" s="41"/>
      <c r="P9" s="41"/>
      <c r="Q9" s="41"/>
      <c r="R9" s="41"/>
      <c r="S9" s="41"/>
      <c r="T9" s="41"/>
      <c r="U9" s="41"/>
      <c r="V9" s="41"/>
    </row>
    <row r="10" ht="24.95" customHeight="1" spans="1:22">
      <c r="A10" s="41"/>
      <c r="B10" s="41"/>
      <c r="C10" s="41"/>
      <c r="D10" s="41"/>
      <c r="E10" s="41"/>
      <c r="F10" s="41"/>
      <c r="G10" s="41"/>
      <c r="H10" s="41"/>
      <c r="I10" s="41"/>
      <c r="J10" s="41"/>
      <c r="K10" s="41"/>
      <c r="L10" s="41"/>
      <c r="M10" s="41"/>
      <c r="N10" s="41"/>
      <c r="O10" s="41"/>
      <c r="P10" s="41"/>
      <c r="Q10" s="41"/>
      <c r="R10" s="41"/>
      <c r="S10" s="41"/>
      <c r="T10" s="41"/>
      <c r="U10" s="41"/>
      <c r="V10" s="41"/>
    </row>
    <row r="11" ht="24.95" customHeight="1" spans="1:22">
      <c r="A11" s="41"/>
      <c r="B11" s="41"/>
      <c r="C11" s="41"/>
      <c r="D11" s="41"/>
      <c r="E11" s="41"/>
      <c r="F11" s="41"/>
      <c r="G11" s="41"/>
      <c r="H11" s="41"/>
      <c r="I11" s="41"/>
      <c r="J11" s="41"/>
      <c r="K11" s="41"/>
      <c r="L11" s="41"/>
      <c r="M11" s="41"/>
      <c r="N11" s="41"/>
      <c r="O11" s="41"/>
      <c r="P11" s="41"/>
      <c r="Q11" s="41"/>
      <c r="R11" s="41"/>
      <c r="S11" s="41"/>
      <c r="T11" s="41"/>
      <c r="U11" s="41"/>
      <c r="V11" s="41"/>
    </row>
    <row r="12" ht="24.95" customHeight="1" spans="1:22">
      <c r="A12" s="41"/>
      <c r="B12" s="41"/>
      <c r="C12" s="41"/>
      <c r="D12" s="41"/>
      <c r="E12" s="41"/>
      <c r="F12" s="41"/>
      <c r="G12" s="41"/>
      <c r="H12" s="41"/>
      <c r="I12" s="41"/>
      <c r="J12" s="41"/>
      <c r="K12" s="41"/>
      <c r="L12" s="41"/>
      <c r="M12" s="41"/>
      <c r="N12" s="41"/>
      <c r="O12" s="41"/>
      <c r="P12" s="41"/>
      <c r="Q12" s="41"/>
      <c r="R12" s="41"/>
      <c r="S12" s="41"/>
      <c r="T12" s="41"/>
      <c r="U12" s="41"/>
      <c r="V12" s="41"/>
    </row>
    <row r="13" ht="24.95" customHeight="1" spans="1:22">
      <c r="A13" s="41"/>
      <c r="B13" s="41"/>
      <c r="C13" s="41"/>
      <c r="D13" s="41"/>
      <c r="E13" s="41"/>
      <c r="F13" s="41"/>
      <c r="G13" s="41"/>
      <c r="H13" s="41"/>
      <c r="I13" s="41"/>
      <c r="J13" s="41"/>
      <c r="K13" s="41"/>
      <c r="L13" s="41"/>
      <c r="M13" s="41"/>
      <c r="N13" s="41"/>
      <c r="O13" s="41"/>
      <c r="P13" s="41"/>
      <c r="Q13" s="41"/>
      <c r="R13" s="41"/>
      <c r="S13" s="41"/>
      <c r="T13" s="41"/>
      <c r="U13" s="41"/>
      <c r="V13" s="41"/>
    </row>
    <row r="14" s="104" customFormat="1" ht="72.75" customHeight="1" spans="1:22">
      <c r="A14" s="42" t="s">
        <v>340</v>
      </c>
      <c r="B14" s="106"/>
      <c r="C14" s="106"/>
      <c r="D14" s="106"/>
      <c r="E14" s="106"/>
      <c r="F14" s="106"/>
      <c r="G14" s="106"/>
      <c r="H14" s="106"/>
      <c r="I14" s="106"/>
      <c r="J14" s="106"/>
      <c r="K14" s="106"/>
      <c r="L14" s="106"/>
      <c r="M14" s="106"/>
      <c r="N14" s="106"/>
      <c r="O14" s="106"/>
      <c r="P14" s="106"/>
      <c r="Q14" s="106"/>
      <c r="R14" s="106"/>
      <c r="S14" s="106"/>
      <c r="T14" s="106"/>
      <c r="U14" s="106"/>
      <c r="V14" s="106"/>
    </row>
  </sheetData>
  <mergeCells count="22">
    <mergeCell ref="A1:B1"/>
    <mergeCell ref="A2:V2"/>
    <mergeCell ref="L5:U5"/>
    <mergeCell ref="P6:R6"/>
    <mergeCell ref="S6:U6"/>
    <mergeCell ref="A14:V14"/>
    <mergeCell ref="A5:A7"/>
    <mergeCell ref="B5:B7"/>
    <mergeCell ref="C5:C7"/>
    <mergeCell ref="D5:D7"/>
    <mergeCell ref="E5:E7"/>
    <mergeCell ref="F5:F7"/>
    <mergeCell ref="G5:G7"/>
    <mergeCell ref="H5:H7"/>
    <mergeCell ref="I5:I7"/>
    <mergeCell ref="J5:J7"/>
    <mergeCell ref="K5:K7"/>
    <mergeCell ref="L6:L7"/>
    <mergeCell ref="M6:M7"/>
    <mergeCell ref="N6:N7"/>
    <mergeCell ref="O6:O7"/>
    <mergeCell ref="V5:V7"/>
  </mergeCells>
  <printOptions horizontalCentered="1"/>
  <pageMargins left="0.47244094488189" right="0.551181102362205" top="0.748031496062992" bottom="0.748031496062992" header="0.31496062992126" footer="0.31496062992126"/>
  <pageSetup paperSize="9" orientation="landscape"/>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pane ySplit="6" topLeftCell="A7" activePane="bottomLeft" state="frozen"/>
      <selection/>
      <selection pane="bottomLeft" activeCell="A4" sqref="A4:A6"/>
    </sheetView>
  </sheetViews>
  <sheetFormatPr defaultColWidth="9" defaultRowHeight="14"/>
  <cols>
    <col min="1" max="1" width="7.37272727272727" customWidth="1"/>
    <col min="2" max="2" width="10.5" customWidth="1"/>
    <col min="3" max="18" width="7.25454545454545" customWidth="1"/>
  </cols>
  <sheetData>
    <row r="1" ht="20.1" customHeight="1" spans="1:5">
      <c r="A1" s="3" t="s">
        <v>341</v>
      </c>
      <c r="B1" s="3"/>
      <c r="D1" s="4"/>
      <c r="E1" s="4"/>
    </row>
    <row r="2" ht="41.25" customHeight="1" spans="1:18">
      <c r="A2" s="16" t="s">
        <v>342</v>
      </c>
      <c r="B2" s="16"/>
      <c r="C2" s="16"/>
      <c r="D2" s="16"/>
      <c r="E2" s="16"/>
      <c r="F2" s="16"/>
      <c r="G2" s="16"/>
      <c r="H2" s="16"/>
      <c r="I2" s="16"/>
      <c r="J2" s="16"/>
      <c r="K2" s="16"/>
      <c r="L2" s="16"/>
      <c r="M2" s="16"/>
      <c r="N2" s="16"/>
      <c r="O2" s="16"/>
      <c r="P2" s="16"/>
      <c r="Q2" s="16"/>
      <c r="R2" s="16"/>
    </row>
    <row r="3" ht="20.1" customHeight="1" spans="1:18">
      <c r="A3" s="49" t="s">
        <v>343</v>
      </c>
      <c r="B3" s="50"/>
      <c r="C3" s="50"/>
      <c r="D3" s="50"/>
      <c r="E3" s="50"/>
      <c r="F3" s="50"/>
      <c r="G3" s="50"/>
      <c r="H3" s="50"/>
      <c r="I3" s="50"/>
      <c r="J3" s="50"/>
      <c r="K3" s="50"/>
      <c r="L3" s="50"/>
      <c r="M3" s="50"/>
      <c r="N3" s="50"/>
      <c r="O3" s="50"/>
      <c r="P3" s="50"/>
      <c r="Q3" s="50"/>
      <c r="R3" s="50"/>
    </row>
    <row r="4" ht="20.1" customHeight="1" spans="1:18">
      <c r="A4" s="51" t="s">
        <v>2</v>
      </c>
      <c r="B4" s="51" t="s">
        <v>170</v>
      </c>
      <c r="C4" s="88" t="s">
        <v>344</v>
      </c>
      <c r="D4" s="89"/>
      <c r="E4" s="89"/>
      <c r="F4" s="89"/>
      <c r="G4" s="89"/>
      <c r="H4" s="89"/>
      <c r="I4" s="89"/>
      <c r="J4" s="89"/>
      <c r="K4" s="90"/>
      <c r="L4" s="88" t="s">
        <v>345</v>
      </c>
      <c r="M4" s="89"/>
      <c r="N4" s="89"/>
      <c r="O4" s="89"/>
      <c r="P4" s="89"/>
      <c r="Q4" s="90"/>
      <c r="R4" s="101" t="s">
        <v>39</v>
      </c>
    </row>
    <row r="5" ht="20.1" customHeight="1" spans="1:18">
      <c r="A5" s="51"/>
      <c r="B5" s="51"/>
      <c r="C5" s="88" t="s">
        <v>9</v>
      </c>
      <c r="D5" s="89"/>
      <c r="E5" s="89"/>
      <c r="F5" s="89"/>
      <c r="G5" s="89"/>
      <c r="H5" s="90"/>
      <c r="I5" s="95" t="s">
        <v>19</v>
      </c>
      <c r="J5" s="95"/>
      <c r="K5" s="96" t="s">
        <v>346</v>
      </c>
      <c r="L5" s="97" t="s">
        <v>9</v>
      </c>
      <c r="M5" s="98"/>
      <c r="N5" s="98"/>
      <c r="O5" s="99"/>
      <c r="P5" s="91" t="s">
        <v>19</v>
      </c>
      <c r="Q5" s="91"/>
      <c r="R5" s="102"/>
    </row>
    <row r="6" ht="85.5" customHeight="1" spans="1:18">
      <c r="A6" s="51"/>
      <c r="B6" s="51"/>
      <c r="C6" s="91" t="s">
        <v>347</v>
      </c>
      <c r="D6" s="91" t="s">
        <v>348</v>
      </c>
      <c r="E6" s="91" t="s">
        <v>349</v>
      </c>
      <c r="F6" s="91" t="s">
        <v>350</v>
      </c>
      <c r="G6" s="91" t="s">
        <v>351</v>
      </c>
      <c r="H6" s="91" t="s">
        <v>352</v>
      </c>
      <c r="I6" s="91" t="s">
        <v>353</v>
      </c>
      <c r="J6" s="91" t="s">
        <v>354</v>
      </c>
      <c r="K6" s="100"/>
      <c r="L6" s="91" t="s">
        <v>350</v>
      </c>
      <c r="M6" s="91" t="s">
        <v>351</v>
      </c>
      <c r="N6" s="91" t="s">
        <v>352</v>
      </c>
      <c r="O6" s="91" t="s">
        <v>355</v>
      </c>
      <c r="P6" s="91" t="s">
        <v>354</v>
      </c>
      <c r="Q6" s="91" t="s">
        <v>356</v>
      </c>
      <c r="R6" s="103"/>
    </row>
    <row r="7" ht="20.1" customHeight="1" spans="1:18">
      <c r="A7" s="92"/>
      <c r="B7" s="92"/>
      <c r="C7" s="92"/>
      <c r="D7" s="92"/>
      <c r="E7" s="92"/>
      <c r="F7" s="92"/>
      <c r="G7" s="92"/>
      <c r="H7" s="92"/>
      <c r="I7" s="92"/>
      <c r="J7" s="92"/>
      <c r="K7" s="92"/>
      <c r="L7" s="92"/>
      <c r="M7" s="92"/>
      <c r="N7" s="92"/>
      <c r="O7" s="92"/>
      <c r="P7" s="92"/>
      <c r="Q7" s="92"/>
      <c r="R7" s="92"/>
    </row>
    <row r="8" ht="20.1" customHeight="1" spans="1:18">
      <c r="A8" s="92"/>
      <c r="B8" s="92"/>
      <c r="C8" s="92"/>
      <c r="D8" s="92"/>
      <c r="E8" s="92"/>
      <c r="F8" s="92"/>
      <c r="G8" s="92"/>
      <c r="H8" s="92"/>
      <c r="I8" s="92"/>
      <c r="J8" s="92"/>
      <c r="K8" s="92"/>
      <c r="L8" s="92"/>
      <c r="M8" s="92"/>
      <c r="N8" s="92"/>
      <c r="O8" s="92"/>
      <c r="P8" s="92"/>
      <c r="Q8" s="92"/>
      <c r="R8" s="92"/>
    </row>
    <row r="9" ht="20.1" customHeight="1" spans="1:18">
      <c r="A9" s="92"/>
      <c r="B9" s="92"/>
      <c r="C9" s="92"/>
      <c r="D9" s="92"/>
      <c r="E9" s="92"/>
      <c r="F9" s="92"/>
      <c r="G9" s="92"/>
      <c r="H9" s="92"/>
      <c r="I9" s="92"/>
      <c r="J9" s="92"/>
      <c r="K9" s="92"/>
      <c r="L9" s="92"/>
      <c r="M9" s="92"/>
      <c r="N9" s="92"/>
      <c r="O9" s="92"/>
      <c r="P9" s="92"/>
      <c r="Q9" s="92"/>
      <c r="R9" s="92"/>
    </row>
    <row r="10" ht="20.1" customHeight="1" spans="1:18">
      <c r="A10" s="92"/>
      <c r="B10" s="92"/>
      <c r="C10" s="92"/>
      <c r="D10" s="92"/>
      <c r="E10" s="92"/>
      <c r="F10" s="92"/>
      <c r="G10" s="92"/>
      <c r="H10" s="92"/>
      <c r="I10" s="92"/>
      <c r="J10" s="92"/>
      <c r="K10" s="92"/>
      <c r="L10" s="92"/>
      <c r="M10" s="92"/>
      <c r="N10" s="92"/>
      <c r="O10" s="92"/>
      <c r="P10" s="92"/>
      <c r="Q10" s="92"/>
      <c r="R10" s="92"/>
    </row>
    <row r="11" ht="20.1" customHeight="1" spans="1:18">
      <c r="A11" s="92"/>
      <c r="B11" s="92"/>
      <c r="C11" s="92"/>
      <c r="D11" s="92"/>
      <c r="E11" s="92"/>
      <c r="F11" s="92"/>
      <c r="G11" s="92"/>
      <c r="H11" s="92"/>
      <c r="I11" s="92"/>
      <c r="J11" s="92"/>
      <c r="K11" s="92"/>
      <c r="L11" s="92"/>
      <c r="M11" s="92"/>
      <c r="N11" s="92"/>
      <c r="O11" s="92"/>
      <c r="P11" s="92"/>
      <c r="Q11" s="92"/>
      <c r="R11" s="92"/>
    </row>
    <row r="12" ht="20.1" customHeight="1" spans="1:18">
      <c r="A12" s="92"/>
      <c r="B12" s="92"/>
      <c r="C12" s="92"/>
      <c r="D12" s="92"/>
      <c r="E12" s="92"/>
      <c r="F12" s="92"/>
      <c r="G12" s="92"/>
      <c r="H12" s="92"/>
      <c r="I12" s="92"/>
      <c r="J12" s="92"/>
      <c r="K12" s="92"/>
      <c r="L12" s="92"/>
      <c r="M12" s="92"/>
      <c r="N12" s="92"/>
      <c r="O12" s="92"/>
      <c r="P12" s="92"/>
      <c r="Q12" s="92"/>
      <c r="R12" s="92"/>
    </row>
    <row r="13" ht="20.1" customHeight="1" spans="1:18">
      <c r="A13" s="92"/>
      <c r="B13" s="92"/>
      <c r="C13" s="92"/>
      <c r="D13" s="92"/>
      <c r="E13" s="92"/>
      <c r="F13" s="92"/>
      <c r="G13" s="92"/>
      <c r="H13" s="92"/>
      <c r="I13" s="92"/>
      <c r="J13" s="92"/>
      <c r="K13" s="92"/>
      <c r="L13" s="92"/>
      <c r="M13" s="92"/>
      <c r="N13" s="92"/>
      <c r="O13" s="92"/>
      <c r="P13" s="92"/>
      <c r="Q13" s="92"/>
      <c r="R13" s="92"/>
    </row>
    <row r="14" ht="20.1" customHeight="1" spans="1:18">
      <c r="A14" s="92"/>
      <c r="B14" s="92"/>
      <c r="C14" s="92"/>
      <c r="D14" s="92"/>
      <c r="E14" s="92"/>
      <c r="F14" s="92"/>
      <c r="G14" s="92"/>
      <c r="H14" s="92"/>
      <c r="I14" s="92"/>
      <c r="J14" s="92"/>
      <c r="K14" s="92"/>
      <c r="L14" s="92"/>
      <c r="M14" s="92"/>
      <c r="N14" s="92"/>
      <c r="O14" s="92"/>
      <c r="P14" s="92"/>
      <c r="Q14" s="92"/>
      <c r="R14" s="92"/>
    </row>
    <row r="15" ht="20.1" customHeight="1" spans="1:18">
      <c r="A15" s="92"/>
      <c r="B15" s="92"/>
      <c r="C15" s="92"/>
      <c r="D15" s="92"/>
      <c r="E15" s="92"/>
      <c r="F15" s="92"/>
      <c r="G15" s="92"/>
      <c r="H15" s="92"/>
      <c r="I15" s="92"/>
      <c r="J15" s="92"/>
      <c r="K15" s="92"/>
      <c r="L15" s="92"/>
      <c r="M15" s="92"/>
      <c r="N15" s="92"/>
      <c r="O15" s="92"/>
      <c r="P15" s="92"/>
      <c r="Q15" s="92"/>
      <c r="R15" s="92"/>
    </row>
    <row r="16" ht="20.1" customHeight="1" spans="1:18">
      <c r="A16" s="92"/>
      <c r="B16" s="92"/>
      <c r="C16" s="92"/>
      <c r="D16" s="92"/>
      <c r="E16" s="92"/>
      <c r="F16" s="92"/>
      <c r="G16" s="92"/>
      <c r="H16" s="92"/>
      <c r="I16" s="92"/>
      <c r="J16" s="92"/>
      <c r="K16" s="92"/>
      <c r="L16" s="92"/>
      <c r="M16" s="92"/>
      <c r="N16" s="92"/>
      <c r="O16" s="92"/>
      <c r="P16" s="92"/>
      <c r="Q16" s="92"/>
      <c r="R16" s="92"/>
    </row>
    <row r="17" ht="20.1" customHeight="1" spans="1:18">
      <c r="A17" s="92"/>
      <c r="B17" s="92"/>
      <c r="C17" s="92"/>
      <c r="D17" s="92"/>
      <c r="E17" s="92"/>
      <c r="F17" s="92"/>
      <c r="G17" s="92"/>
      <c r="H17" s="92"/>
      <c r="I17" s="92"/>
      <c r="J17" s="92"/>
      <c r="K17" s="92"/>
      <c r="L17" s="92"/>
      <c r="M17" s="92"/>
      <c r="N17" s="92"/>
      <c r="O17" s="92"/>
      <c r="P17" s="92"/>
      <c r="Q17" s="92"/>
      <c r="R17" s="92"/>
    </row>
    <row r="18" ht="20.1" customHeight="1" spans="1:18">
      <c r="A18" s="92"/>
      <c r="B18" s="92"/>
      <c r="C18" s="92"/>
      <c r="D18" s="92"/>
      <c r="E18" s="92"/>
      <c r="F18" s="92"/>
      <c r="G18" s="92"/>
      <c r="H18" s="92"/>
      <c r="I18" s="92"/>
      <c r="J18" s="92"/>
      <c r="K18" s="92"/>
      <c r="L18" s="92"/>
      <c r="M18" s="92"/>
      <c r="N18" s="92"/>
      <c r="O18" s="92"/>
      <c r="P18" s="92"/>
      <c r="Q18" s="92"/>
      <c r="R18" s="92"/>
    </row>
    <row r="19" ht="33" customHeight="1" spans="1:18">
      <c r="A19" s="93" t="s">
        <v>357</v>
      </c>
      <c r="B19" s="94"/>
      <c r="C19" s="94"/>
      <c r="D19" s="94"/>
      <c r="E19" s="94"/>
      <c r="F19" s="94"/>
      <c r="G19" s="94"/>
      <c r="H19" s="94"/>
      <c r="I19" s="94"/>
      <c r="J19" s="94"/>
      <c r="K19" s="94"/>
      <c r="L19" s="94"/>
      <c r="M19" s="94"/>
      <c r="N19" s="94"/>
      <c r="O19" s="94"/>
      <c r="P19" s="94"/>
      <c r="Q19" s="94"/>
      <c r="R19" s="94"/>
    </row>
  </sheetData>
  <mergeCells count="13">
    <mergeCell ref="A1:B1"/>
    <mergeCell ref="A2:R2"/>
    <mergeCell ref="C4:K4"/>
    <mergeCell ref="L4:Q4"/>
    <mergeCell ref="C5:H5"/>
    <mergeCell ref="I5:J5"/>
    <mergeCell ref="L5:O5"/>
    <mergeCell ref="P5:Q5"/>
    <mergeCell ref="A19:R19"/>
    <mergeCell ref="A4:A6"/>
    <mergeCell ref="B4:B6"/>
    <mergeCell ref="K5:K6"/>
    <mergeCell ref="R4:R6"/>
  </mergeCells>
  <printOptions horizontalCentered="1"/>
  <pageMargins left="0.590551181102362" right="0.62992125984252" top="0.748031496062992" bottom="0.748031496062992" header="0.31496062992126" footer="0.3149606299212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pane ySplit="6" topLeftCell="A7" activePane="bottomLeft" state="frozen"/>
      <selection/>
      <selection pane="bottomLeft" activeCell="A3" sqref="A3"/>
    </sheetView>
  </sheetViews>
  <sheetFormatPr defaultColWidth="9" defaultRowHeight="14"/>
  <cols>
    <col min="1" max="1" width="6.62727272727273" customWidth="1"/>
    <col min="2" max="2" width="9.75454545454545" customWidth="1"/>
    <col min="3" max="5" width="20.6272727272727" customWidth="1"/>
    <col min="6" max="9" width="8.62727272727273" customWidth="1"/>
    <col min="10" max="10" width="19.5" customWidth="1"/>
  </cols>
  <sheetData>
    <row r="1" ht="20.1" customHeight="1" spans="1:5">
      <c r="A1" s="3" t="s">
        <v>358</v>
      </c>
      <c r="B1" s="3"/>
      <c r="E1" s="4"/>
    </row>
    <row r="2" ht="24.95" customHeight="1" spans="1:10">
      <c r="A2" s="74" t="s">
        <v>359</v>
      </c>
      <c r="B2" s="74"/>
      <c r="C2" s="74"/>
      <c r="D2" s="74"/>
      <c r="E2" s="74"/>
      <c r="F2" s="74"/>
      <c r="G2" s="74"/>
      <c r="H2" s="74"/>
      <c r="I2" s="74"/>
      <c r="J2" s="74"/>
    </row>
    <row r="3" ht="24.95" customHeight="1" spans="1:10">
      <c r="A3" s="75"/>
      <c r="B3" s="75"/>
      <c r="C3" s="75"/>
      <c r="D3" s="75"/>
      <c r="E3" s="75"/>
      <c r="F3" s="75"/>
      <c r="G3" s="75"/>
      <c r="H3" s="75"/>
      <c r="I3" s="75"/>
      <c r="J3" s="75"/>
    </row>
    <row r="4" ht="24.95" customHeight="1" spans="1:10">
      <c r="A4" s="76" t="s">
        <v>360</v>
      </c>
      <c r="B4" s="77"/>
      <c r="C4" s="77"/>
      <c r="D4" s="77"/>
      <c r="E4" s="77"/>
      <c r="F4" s="77"/>
      <c r="G4" s="77"/>
      <c r="H4" s="77"/>
      <c r="I4" s="77"/>
      <c r="J4" s="77"/>
    </row>
    <row r="5" ht="57" customHeight="1" spans="1:10">
      <c r="A5" s="78" t="s">
        <v>2</v>
      </c>
      <c r="B5" s="79" t="s">
        <v>170</v>
      </c>
      <c r="C5" s="80" t="s">
        <v>361</v>
      </c>
      <c r="D5" s="81"/>
      <c r="E5" s="81"/>
      <c r="F5" s="81"/>
      <c r="G5" s="82"/>
      <c r="H5" s="83" t="s">
        <v>362</v>
      </c>
      <c r="I5" s="83"/>
      <c r="J5" s="86" t="s">
        <v>363</v>
      </c>
    </row>
    <row r="6" ht="70.5" customHeight="1" spans="1:10">
      <c r="A6" s="78"/>
      <c r="B6" s="79"/>
      <c r="C6" s="79" t="s">
        <v>364</v>
      </c>
      <c r="D6" s="79" t="s">
        <v>365</v>
      </c>
      <c r="E6" s="79" t="s">
        <v>366</v>
      </c>
      <c r="F6" s="79" t="s">
        <v>367</v>
      </c>
      <c r="G6" s="79" t="s">
        <v>368</v>
      </c>
      <c r="H6" s="79" t="s">
        <v>369</v>
      </c>
      <c r="I6" s="79" t="s">
        <v>370</v>
      </c>
      <c r="J6" s="87"/>
    </row>
    <row r="7" ht="24.95" customHeight="1" spans="1:10">
      <c r="A7" s="78"/>
      <c r="B7" s="79"/>
      <c r="C7" s="79"/>
      <c r="D7" s="79"/>
      <c r="E7" s="79"/>
      <c r="F7" s="79"/>
      <c r="G7" s="79"/>
      <c r="H7" s="79"/>
      <c r="I7" s="79"/>
      <c r="J7" s="79"/>
    </row>
    <row r="8" ht="24.95" customHeight="1" spans="1:10">
      <c r="A8" s="78"/>
      <c r="B8" s="84"/>
      <c r="C8" s="84"/>
      <c r="D8" s="84"/>
      <c r="E8" s="84"/>
      <c r="F8" s="84"/>
      <c r="G8" s="84"/>
      <c r="H8" s="84"/>
      <c r="I8" s="84"/>
      <c r="J8" s="84"/>
    </row>
    <row r="9" ht="24.95" customHeight="1" spans="1:10">
      <c r="A9" s="78"/>
      <c r="B9" s="84"/>
      <c r="C9" s="84"/>
      <c r="D9" s="84"/>
      <c r="E9" s="84"/>
      <c r="F9" s="84"/>
      <c r="G9" s="84"/>
      <c r="H9" s="84"/>
      <c r="I9" s="84"/>
      <c r="J9" s="84"/>
    </row>
    <row r="10" ht="24.95" customHeight="1" spans="1:10">
      <c r="A10" s="78"/>
      <c r="B10" s="84"/>
      <c r="C10" s="84"/>
      <c r="D10" s="84"/>
      <c r="E10" s="84"/>
      <c r="F10" s="84"/>
      <c r="G10" s="84"/>
      <c r="H10" s="84"/>
      <c r="I10" s="84"/>
      <c r="J10" s="84"/>
    </row>
    <row r="11" ht="24.95" customHeight="1" spans="1:10">
      <c r="A11" s="78"/>
      <c r="B11" s="84"/>
      <c r="C11" s="84"/>
      <c r="D11" s="84"/>
      <c r="E11" s="84"/>
      <c r="F11" s="84"/>
      <c r="G11" s="84"/>
      <c r="H11" s="84"/>
      <c r="I11" s="84"/>
      <c r="J11" s="84"/>
    </row>
    <row r="12" ht="24.95" customHeight="1" spans="1:10">
      <c r="A12" s="78"/>
      <c r="B12" s="84"/>
      <c r="C12" s="84"/>
      <c r="D12" s="84"/>
      <c r="E12" s="84"/>
      <c r="F12" s="84"/>
      <c r="G12" s="84"/>
      <c r="H12" s="84"/>
      <c r="I12" s="84"/>
      <c r="J12" s="84"/>
    </row>
    <row r="13" ht="24.95" customHeight="1" spans="1:10">
      <c r="A13" s="78"/>
      <c r="B13" s="84"/>
      <c r="C13" s="84"/>
      <c r="D13" s="84"/>
      <c r="E13" s="84"/>
      <c r="F13" s="84"/>
      <c r="G13" s="84"/>
      <c r="H13" s="84"/>
      <c r="I13" s="84"/>
      <c r="J13" s="84"/>
    </row>
    <row r="14" ht="24.95" customHeight="1" spans="1:10">
      <c r="A14" s="78"/>
      <c r="B14" s="84"/>
      <c r="C14" s="84"/>
      <c r="D14" s="84"/>
      <c r="E14" s="84"/>
      <c r="F14" s="84"/>
      <c r="G14" s="84"/>
      <c r="H14" s="84"/>
      <c r="I14" s="84"/>
      <c r="J14" s="84"/>
    </row>
    <row r="15" ht="69" customHeight="1" spans="1:10">
      <c r="A15" s="85" t="s">
        <v>371</v>
      </c>
      <c r="B15" s="85"/>
      <c r="C15" s="85"/>
      <c r="D15" s="85"/>
      <c r="E15" s="85"/>
      <c r="F15" s="85"/>
      <c r="G15" s="85"/>
      <c r="H15" s="85"/>
      <c r="I15" s="85"/>
      <c r="J15" s="85"/>
    </row>
  </sheetData>
  <mergeCells count="8">
    <mergeCell ref="A1:B1"/>
    <mergeCell ref="A2:J2"/>
    <mergeCell ref="C5:G5"/>
    <mergeCell ref="H5:I5"/>
    <mergeCell ref="A15:J15"/>
    <mergeCell ref="A5:A6"/>
    <mergeCell ref="B5:B6"/>
    <mergeCell ref="J5:J6"/>
  </mergeCells>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0"/>
  <sheetViews>
    <sheetView showZeros="0" tabSelected="1" workbookViewId="0">
      <pane xSplit="5" ySplit="3" topLeftCell="F58" activePane="bottomRight" state="frozen"/>
      <selection/>
      <selection pane="topRight"/>
      <selection pane="bottomLeft"/>
      <selection pane="bottomRight" activeCell="O60" sqref="O60"/>
    </sheetView>
  </sheetViews>
  <sheetFormatPr defaultColWidth="9" defaultRowHeight="14"/>
  <cols>
    <col min="1" max="2" width="6.75454545454545" style="1" customWidth="1"/>
    <col min="3" max="3" width="8.62727272727273" style="1" customWidth="1"/>
    <col min="4" max="4" width="10.5" style="1" customWidth="1"/>
    <col min="5" max="5" width="21.1272727272727" style="1" customWidth="1"/>
    <col min="6" max="16384" width="9" style="1"/>
  </cols>
  <sheetData>
    <row r="1" ht="39" customHeight="1" spans="1:14">
      <c r="A1" s="171" t="s">
        <v>33</v>
      </c>
      <c r="B1" s="172"/>
      <c r="C1" s="172"/>
      <c r="D1" s="172"/>
      <c r="E1" s="172"/>
      <c r="F1" s="172"/>
      <c r="G1" s="172"/>
      <c r="H1" s="172"/>
      <c r="I1" s="172"/>
      <c r="J1" s="172"/>
      <c r="K1" s="172"/>
      <c r="L1" s="172"/>
      <c r="M1" s="172"/>
      <c r="N1" s="172"/>
    </row>
    <row r="2" ht="18" customHeight="1" spans="1:14">
      <c r="A2" s="141" t="s">
        <v>34</v>
      </c>
      <c r="B2" s="141" t="s">
        <v>35</v>
      </c>
      <c r="C2" s="141" t="s">
        <v>36</v>
      </c>
      <c r="D2" s="141" t="s">
        <v>37</v>
      </c>
      <c r="E2" s="141" t="s">
        <v>6</v>
      </c>
      <c r="F2" s="141" t="s">
        <v>38</v>
      </c>
      <c r="G2" s="141"/>
      <c r="H2" s="141"/>
      <c r="I2" s="141"/>
      <c r="J2" s="141"/>
      <c r="K2" s="141"/>
      <c r="L2" s="141"/>
      <c r="M2" s="141"/>
      <c r="N2" s="141" t="s">
        <v>39</v>
      </c>
    </row>
    <row r="3" ht="25.5" customHeight="1" spans="1:14">
      <c r="A3" s="141"/>
      <c r="B3" s="141"/>
      <c r="C3" s="141"/>
      <c r="D3" s="141"/>
      <c r="E3" s="141"/>
      <c r="F3" s="114" t="s">
        <v>40</v>
      </c>
      <c r="G3" s="114" t="s">
        <v>41</v>
      </c>
      <c r="H3" s="114" t="s">
        <v>42</v>
      </c>
      <c r="I3" s="114" t="s">
        <v>43</v>
      </c>
      <c r="J3" s="114" t="s">
        <v>44</v>
      </c>
      <c r="K3" s="114" t="s">
        <v>45</v>
      </c>
      <c r="L3" s="114" t="s">
        <v>46</v>
      </c>
      <c r="M3" s="114" t="s">
        <v>47</v>
      </c>
      <c r="N3" s="141"/>
    </row>
    <row r="4" ht="18" customHeight="1" spans="1:14">
      <c r="A4" s="115" t="s">
        <v>48</v>
      </c>
      <c r="B4" s="115"/>
      <c r="C4" s="115"/>
      <c r="D4" s="115" t="s">
        <v>49</v>
      </c>
      <c r="E4" s="115"/>
      <c r="F4" s="115">
        <f>F9+F16+F27+F39+F57+F79+F95+F115+F122+F138+F157+F177+F186+F195</f>
        <v>1000</v>
      </c>
      <c r="G4" s="115">
        <f t="shared" ref="G4:M4" si="0">G9+G16+G27+G39+G57+G79+G95+G115+G122+G138+G157+G177+G186+G195</f>
        <v>200</v>
      </c>
      <c r="H4" s="115">
        <f t="shared" si="0"/>
        <v>200</v>
      </c>
      <c r="I4" s="115">
        <f t="shared" si="0"/>
        <v>100</v>
      </c>
      <c r="J4" s="115">
        <f t="shared" si="0"/>
        <v>100</v>
      </c>
      <c r="K4" s="115">
        <f t="shared" si="0"/>
        <v>50</v>
      </c>
      <c r="L4" s="115">
        <f t="shared" si="0"/>
        <v>90</v>
      </c>
      <c r="M4" s="115">
        <f t="shared" si="0"/>
        <v>260</v>
      </c>
      <c r="N4" s="114"/>
    </row>
    <row r="5" ht="18" customHeight="1" spans="1:14">
      <c r="A5" s="115"/>
      <c r="B5" s="115"/>
      <c r="C5" s="115"/>
      <c r="D5" s="115" t="s">
        <v>50</v>
      </c>
      <c r="E5" s="115" t="s">
        <v>51</v>
      </c>
      <c r="F5" s="115">
        <f>SUM(F12:F15)+SUM(F19:F26)+SUM(F30:F38)+SUM(F42:F56)+SUM(F60:F78)+SUM(F82:F94)+SUM(F98:F114)+SUM(F118:F121)+SUM(F125:F131)+SUM(F134:F137)+F141+F142+SUM(F145:F156)+SUM(F160:F172)+SUM(F174:F176)+SUM(F180:F185)+SUM(F189:F194)+SUM(F198:F200)</f>
        <v>994</v>
      </c>
      <c r="G5" s="115">
        <f t="shared" ref="G5:M5" si="1">SUM(G12:G15)+SUM(G19:G26)+SUM(G30:G38)+SUM(G42:G56)+SUM(G60:G78)+SUM(G82:G94)+SUM(G98:G114)+SUM(G118:G121)+SUM(G125:G131)+SUM(G134:G137)+G141+G142+SUM(G145:G156)+SUM(G160:G172)+SUM(G174:G176)+SUM(G180:G185)+SUM(G189:G194)+SUM(G198:G200)</f>
        <v>199</v>
      </c>
      <c r="H5" s="115">
        <f t="shared" si="1"/>
        <v>199</v>
      </c>
      <c r="I5" s="115">
        <f t="shared" si="1"/>
        <v>100</v>
      </c>
      <c r="J5" s="115">
        <f t="shared" si="1"/>
        <v>100</v>
      </c>
      <c r="K5" s="115">
        <f t="shared" si="1"/>
        <v>50</v>
      </c>
      <c r="L5" s="115">
        <f t="shared" si="1"/>
        <v>90</v>
      </c>
      <c r="M5" s="115">
        <f t="shared" si="1"/>
        <v>256</v>
      </c>
      <c r="N5" s="114"/>
    </row>
    <row r="6" ht="18" customHeight="1" spans="1:14">
      <c r="A6" s="115"/>
      <c r="B6" s="115"/>
      <c r="C6" s="115"/>
      <c r="D6" s="115"/>
      <c r="E6" s="115" t="s">
        <v>52</v>
      </c>
      <c r="F6" s="115">
        <f>F132+F133+F143+F144+F173</f>
        <v>6</v>
      </c>
      <c r="G6" s="115">
        <f t="shared" ref="G6:M6" si="2">G132+G133+G143+G144+G173</f>
        <v>1</v>
      </c>
      <c r="H6" s="115">
        <f t="shared" si="2"/>
        <v>1</v>
      </c>
      <c r="I6" s="115">
        <f t="shared" si="2"/>
        <v>0</v>
      </c>
      <c r="J6" s="115">
        <f t="shared" si="2"/>
        <v>0</v>
      </c>
      <c r="K6" s="115">
        <f t="shared" si="2"/>
        <v>0</v>
      </c>
      <c r="L6" s="115">
        <f t="shared" si="2"/>
        <v>0</v>
      </c>
      <c r="M6" s="115">
        <f t="shared" si="2"/>
        <v>4</v>
      </c>
      <c r="N6" s="114"/>
    </row>
    <row r="7" ht="18" customHeight="1" spans="1:14">
      <c r="A7" s="115"/>
      <c r="B7" s="115"/>
      <c r="C7" s="115"/>
      <c r="D7" s="115" t="s">
        <v>50</v>
      </c>
      <c r="E7" s="115" t="s">
        <v>53</v>
      </c>
      <c r="F7" s="115">
        <f>F10+F17+F28+F40+F58+F80+F96+F116+F123+F139+F158+F178+F187+F196</f>
        <v>800</v>
      </c>
      <c r="G7" s="115">
        <f t="shared" ref="G7:M8" si="3">G10+G17+G28+G40+G58+G80+G96+G116+G123+G139+G158+G178+G187+G196</f>
        <v>200</v>
      </c>
      <c r="H7" s="115">
        <f t="shared" si="3"/>
        <v>200</v>
      </c>
      <c r="I7" s="115">
        <f t="shared" si="3"/>
        <v>100</v>
      </c>
      <c r="J7" s="115">
        <f t="shared" si="3"/>
        <v>100</v>
      </c>
      <c r="K7" s="115">
        <f t="shared" si="3"/>
        <v>50</v>
      </c>
      <c r="L7" s="115">
        <f t="shared" si="3"/>
        <v>90</v>
      </c>
      <c r="M7" s="115">
        <f t="shared" si="3"/>
        <v>60</v>
      </c>
      <c r="N7" s="114"/>
    </row>
    <row r="8" ht="18" customHeight="1" spans="1:14">
      <c r="A8" s="115"/>
      <c r="B8" s="115"/>
      <c r="C8" s="115"/>
      <c r="D8" s="115"/>
      <c r="E8" s="115" t="s">
        <v>20</v>
      </c>
      <c r="F8" s="115">
        <f>F11+F18+F29+F41+F59+F81+F97+F117+F124+F140+F159+F179+F188+F197</f>
        <v>200</v>
      </c>
      <c r="G8" s="115">
        <f t="shared" si="3"/>
        <v>0</v>
      </c>
      <c r="H8" s="115">
        <f t="shared" si="3"/>
        <v>0</v>
      </c>
      <c r="I8" s="115">
        <f t="shared" si="3"/>
        <v>0</v>
      </c>
      <c r="J8" s="115">
        <f t="shared" si="3"/>
        <v>0</v>
      </c>
      <c r="K8" s="115">
        <f t="shared" si="3"/>
        <v>0</v>
      </c>
      <c r="L8" s="115">
        <f t="shared" si="3"/>
        <v>0</v>
      </c>
      <c r="M8" s="115">
        <f t="shared" si="3"/>
        <v>200</v>
      </c>
      <c r="N8" s="114"/>
    </row>
    <row r="9" ht="18" customHeight="1" spans="1:14">
      <c r="A9" s="115" t="s">
        <v>54</v>
      </c>
      <c r="B9" s="115" t="s">
        <v>40</v>
      </c>
      <c r="C9" s="115"/>
      <c r="D9" s="115"/>
      <c r="E9" s="115"/>
      <c r="F9" s="115">
        <f>F10+F11</f>
        <v>40</v>
      </c>
      <c r="G9" s="115">
        <f t="shared" ref="G9:M9" si="4">G10+G11</f>
        <v>8</v>
      </c>
      <c r="H9" s="115">
        <f t="shared" si="4"/>
        <v>8</v>
      </c>
      <c r="I9" s="115">
        <f t="shared" si="4"/>
        <v>4</v>
      </c>
      <c r="J9" s="115">
        <f t="shared" si="4"/>
        <v>4</v>
      </c>
      <c r="K9" s="115">
        <f t="shared" si="4"/>
        <v>2</v>
      </c>
      <c r="L9" s="115">
        <f t="shared" si="4"/>
        <v>3</v>
      </c>
      <c r="M9" s="115">
        <f t="shared" si="4"/>
        <v>11</v>
      </c>
      <c r="N9" s="114"/>
    </row>
    <row r="10" ht="18" customHeight="1" spans="1:14">
      <c r="A10" s="115"/>
      <c r="B10" s="115" t="s">
        <v>50</v>
      </c>
      <c r="C10" s="115"/>
      <c r="D10" s="115"/>
      <c r="E10" s="115" t="s">
        <v>53</v>
      </c>
      <c r="F10" s="115">
        <f>F13+F15</f>
        <v>32</v>
      </c>
      <c r="G10" s="115">
        <f t="shared" ref="G10:M10" si="5">G13+G15</f>
        <v>8</v>
      </c>
      <c r="H10" s="115">
        <f t="shared" si="5"/>
        <v>8</v>
      </c>
      <c r="I10" s="115">
        <f t="shared" si="5"/>
        <v>4</v>
      </c>
      <c r="J10" s="115">
        <f t="shared" si="5"/>
        <v>4</v>
      </c>
      <c r="K10" s="115">
        <f t="shared" si="5"/>
        <v>2</v>
      </c>
      <c r="L10" s="115">
        <f t="shared" si="5"/>
        <v>3</v>
      </c>
      <c r="M10" s="115">
        <f t="shared" si="5"/>
        <v>3</v>
      </c>
      <c r="N10" s="114"/>
    </row>
    <row r="11" ht="18" customHeight="1" spans="1:14">
      <c r="A11" s="115"/>
      <c r="B11" s="115"/>
      <c r="C11" s="115"/>
      <c r="D11" s="115"/>
      <c r="E11" s="115" t="s">
        <v>20</v>
      </c>
      <c r="F11" s="115">
        <f>F12+F14</f>
        <v>8</v>
      </c>
      <c r="G11" s="115">
        <f t="shared" ref="G11:M11" si="6">G12+G14</f>
        <v>0</v>
      </c>
      <c r="H11" s="115">
        <f t="shared" si="6"/>
        <v>0</v>
      </c>
      <c r="I11" s="115">
        <f t="shared" si="6"/>
        <v>0</v>
      </c>
      <c r="J11" s="115">
        <f t="shared" si="6"/>
        <v>0</v>
      </c>
      <c r="K11" s="115">
        <f t="shared" si="6"/>
        <v>0</v>
      </c>
      <c r="L11" s="115">
        <f t="shared" si="6"/>
        <v>0</v>
      </c>
      <c r="M11" s="115">
        <f t="shared" si="6"/>
        <v>8</v>
      </c>
      <c r="N11" s="114"/>
    </row>
    <row r="12" ht="18" customHeight="1" spans="1:14">
      <c r="A12" s="115"/>
      <c r="B12" s="114" t="s">
        <v>55</v>
      </c>
      <c r="C12" s="114"/>
      <c r="D12" s="114" t="s">
        <v>56</v>
      </c>
      <c r="E12" s="114" t="s">
        <v>20</v>
      </c>
      <c r="F12" s="114">
        <f t="shared" ref="F12:F75" si="7">G12+H12+I12+J12+K12+L12+M12</f>
        <v>6</v>
      </c>
      <c r="G12" s="114"/>
      <c r="H12" s="114"/>
      <c r="I12" s="114"/>
      <c r="J12" s="114"/>
      <c r="K12" s="114"/>
      <c r="L12" s="114"/>
      <c r="M12" s="114">
        <v>6</v>
      </c>
      <c r="N12" s="114"/>
    </row>
    <row r="13" ht="18" customHeight="1" spans="1:14">
      <c r="A13" s="115"/>
      <c r="B13" s="114" t="s">
        <v>57</v>
      </c>
      <c r="C13" s="114"/>
      <c r="D13" s="114" t="s">
        <v>56</v>
      </c>
      <c r="E13" s="114" t="s">
        <v>53</v>
      </c>
      <c r="F13" s="114">
        <f t="shared" si="7"/>
        <v>17</v>
      </c>
      <c r="G13" s="114">
        <v>4</v>
      </c>
      <c r="H13" s="114">
        <v>4</v>
      </c>
      <c r="I13" s="114">
        <v>2</v>
      </c>
      <c r="J13" s="114">
        <v>3</v>
      </c>
      <c r="K13" s="114">
        <v>1</v>
      </c>
      <c r="L13" s="114">
        <v>2</v>
      </c>
      <c r="M13" s="114">
        <v>1</v>
      </c>
      <c r="N13" s="114"/>
    </row>
    <row r="14" ht="18" customHeight="1" spans="1:14">
      <c r="A14" s="115"/>
      <c r="B14" s="114" t="s">
        <v>57</v>
      </c>
      <c r="C14" s="114"/>
      <c r="D14" s="114" t="s">
        <v>56</v>
      </c>
      <c r="E14" s="114" t="s">
        <v>20</v>
      </c>
      <c r="F14" s="114">
        <f t="shared" si="7"/>
        <v>2</v>
      </c>
      <c r="G14" s="114"/>
      <c r="H14" s="114"/>
      <c r="I14" s="114"/>
      <c r="J14" s="114"/>
      <c r="K14" s="114"/>
      <c r="L14" s="114"/>
      <c r="M14" s="114">
        <v>2</v>
      </c>
      <c r="N14" s="114"/>
    </row>
    <row r="15" ht="18" customHeight="1" spans="1:14">
      <c r="A15" s="115"/>
      <c r="B15" s="114" t="s">
        <v>58</v>
      </c>
      <c r="C15" s="114"/>
      <c r="D15" s="114" t="s">
        <v>56</v>
      </c>
      <c r="E15" s="114" t="s">
        <v>53</v>
      </c>
      <c r="F15" s="114">
        <f t="shared" si="7"/>
        <v>15</v>
      </c>
      <c r="G15" s="114">
        <v>4</v>
      </c>
      <c r="H15" s="114">
        <v>4</v>
      </c>
      <c r="I15" s="114">
        <v>2</v>
      </c>
      <c r="J15" s="114">
        <v>1</v>
      </c>
      <c r="K15" s="114">
        <v>1</v>
      </c>
      <c r="L15" s="114">
        <v>1</v>
      </c>
      <c r="M15" s="114">
        <v>2</v>
      </c>
      <c r="N15" s="114"/>
    </row>
    <row r="16" ht="18" customHeight="1" spans="1:14">
      <c r="A16" s="115" t="s">
        <v>59</v>
      </c>
      <c r="B16" s="115" t="s">
        <v>40</v>
      </c>
      <c r="C16" s="115"/>
      <c r="D16" s="115"/>
      <c r="E16" s="115"/>
      <c r="F16" s="115">
        <f>F17+F18</f>
        <v>61</v>
      </c>
      <c r="G16" s="115">
        <f t="shared" ref="G16:M16" si="8">G17+G18</f>
        <v>16</v>
      </c>
      <c r="H16" s="115">
        <f t="shared" si="8"/>
        <v>15</v>
      </c>
      <c r="I16" s="115">
        <f t="shared" si="8"/>
        <v>7</v>
      </c>
      <c r="J16" s="115">
        <f t="shared" si="8"/>
        <v>3</v>
      </c>
      <c r="K16" s="115">
        <f t="shared" si="8"/>
        <v>2</v>
      </c>
      <c r="L16" s="115">
        <f t="shared" si="8"/>
        <v>2</v>
      </c>
      <c r="M16" s="115">
        <f t="shared" si="8"/>
        <v>16</v>
      </c>
      <c r="N16" s="114"/>
    </row>
    <row r="17" ht="18" customHeight="1" spans="1:14">
      <c r="A17" s="115"/>
      <c r="B17" s="115" t="s">
        <v>50</v>
      </c>
      <c r="C17" s="115"/>
      <c r="D17" s="115"/>
      <c r="E17" s="115" t="s">
        <v>53</v>
      </c>
      <c r="F17" s="115">
        <f>F19+F21+F23+F25</f>
        <v>47</v>
      </c>
      <c r="G17" s="115">
        <f t="shared" ref="G17:M18" si="9">G19+G21+G23+G25</f>
        <v>16</v>
      </c>
      <c r="H17" s="115">
        <f t="shared" si="9"/>
        <v>15</v>
      </c>
      <c r="I17" s="115">
        <f t="shared" si="9"/>
        <v>7</v>
      </c>
      <c r="J17" s="115">
        <f t="shared" si="9"/>
        <v>3</v>
      </c>
      <c r="K17" s="115">
        <f t="shared" si="9"/>
        <v>2</v>
      </c>
      <c r="L17" s="115">
        <f t="shared" si="9"/>
        <v>2</v>
      </c>
      <c r="M17" s="115">
        <f t="shared" si="9"/>
        <v>2</v>
      </c>
      <c r="N17" s="114"/>
    </row>
    <row r="18" ht="18" customHeight="1" spans="1:14">
      <c r="A18" s="115"/>
      <c r="B18" s="115"/>
      <c r="C18" s="115"/>
      <c r="D18" s="115"/>
      <c r="E18" s="115" t="s">
        <v>20</v>
      </c>
      <c r="F18" s="115">
        <f>F20+F22+F24+F26</f>
        <v>14</v>
      </c>
      <c r="G18" s="115">
        <f t="shared" si="9"/>
        <v>0</v>
      </c>
      <c r="H18" s="115">
        <f t="shared" si="9"/>
        <v>0</v>
      </c>
      <c r="I18" s="115">
        <f t="shared" si="9"/>
        <v>0</v>
      </c>
      <c r="J18" s="115">
        <f t="shared" si="9"/>
        <v>0</v>
      </c>
      <c r="K18" s="115">
        <f t="shared" si="9"/>
        <v>0</v>
      </c>
      <c r="L18" s="115">
        <f t="shared" si="9"/>
        <v>0</v>
      </c>
      <c r="M18" s="115">
        <f t="shared" si="9"/>
        <v>14</v>
      </c>
      <c r="N18" s="114"/>
    </row>
    <row r="19" ht="18" customHeight="1" spans="1:14">
      <c r="A19" s="115"/>
      <c r="B19" s="114" t="s">
        <v>60</v>
      </c>
      <c r="C19" s="114"/>
      <c r="D19" s="114" t="s">
        <v>56</v>
      </c>
      <c r="E19" s="114" t="s">
        <v>53</v>
      </c>
      <c r="F19" s="114">
        <f t="shared" si="7"/>
        <v>12</v>
      </c>
      <c r="G19" s="114">
        <v>5</v>
      </c>
      <c r="H19" s="114">
        <v>4</v>
      </c>
      <c r="I19" s="114">
        <v>2</v>
      </c>
      <c r="J19" s="114"/>
      <c r="K19" s="114"/>
      <c r="L19" s="114"/>
      <c r="M19" s="114">
        <v>1</v>
      </c>
      <c r="N19" s="114"/>
    </row>
    <row r="20" ht="18" customHeight="1" spans="1:14">
      <c r="A20" s="115"/>
      <c r="B20" s="114" t="s">
        <v>60</v>
      </c>
      <c r="C20" s="114"/>
      <c r="D20" s="114" t="s">
        <v>56</v>
      </c>
      <c r="E20" s="114" t="s">
        <v>20</v>
      </c>
      <c r="F20" s="114">
        <f t="shared" si="7"/>
        <v>4</v>
      </c>
      <c r="G20" s="114"/>
      <c r="H20" s="114"/>
      <c r="I20" s="114"/>
      <c r="J20" s="114"/>
      <c r="K20" s="114"/>
      <c r="L20" s="114"/>
      <c r="M20" s="114">
        <v>4</v>
      </c>
      <c r="N20" s="114"/>
    </row>
    <row r="21" ht="18" customHeight="1" spans="1:14">
      <c r="A21" s="115"/>
      <c r="B21" s="114" t="s">
        <v>61</v>
      </c>
      <c r="C21" s="114"/>
      <c r="D21" s="114" t="s">
        <v>56</v>
      </c>
      <c r="E21" s="114" t="s">
        <v>53</v>
      </c>
      <c r="F21" s="114">
        <f t="shared" si="7"/>
        <v>11</v>
      </c>
      <c r="G21" s="114">
        <v>4</v>
      </c>
      <c r="H21" s="114">
        <v>4</v>
      </c>
      <c r="I21" s="114">
        <v>2</v>
      </c>
      <c r="J21" s="114"/>
      <c r="K21" s="114"/>
      <c r="L21" s="114"/>
      <c r="M21" s="114">
        <v>1</v>
      </c>
      <c r="N21" s="114"/>
    </row>
    <row r="22" ht="18" customHeight="1" spans="1:14">
      <c r="A22" s="115"/>
      <c r="B22" s="114" t="s">
        <v>61</v>
      </c>
      <c r="C22" s="114"/>
      <c r="D22" s="114" t="s">
        <v>56</v>
      </c>
      <c r="E22" s="114" t="s">
        <v>20</v>
      </c>
      <c r="F22" s="114">
        <f t="shared" si="7"/>
        <v>4</v>
      </c>
      <c r="G22" s="114"/>
      <c r="H22" s="114"/>
      <c r="I22" s="114"/>
      <c r="J22" s="114"/>
      <c r="K22" s="114"/>
      <c r="L22" s="114"/>
      <c r="M22" s="114">
        <v>4</v>
      </c>
      <c r="N22" s="114"/>
    </row>
    <row r="23" ht="18" customHeight="1" spans="1:14">
      <c r="A23" s="115"/>
      <c r="B23" s="114" t="s">
        <v>62</v>
      </c>
      <c r="C23" s="114"/>
      <c r="D23" s="114" t="s">
        <v>56</v>
      </c>
      <c r="E23" s="114" t="s">
        <v>53</v>
      </c>
      <c r="F23" s="114">
        <f t="shared" si="7"/>
        <v>8</v>
      </c>
      <c r="G23" s="114">
        <v>3</v>
      </c>
      <c r="H23" s="114">
        <v>3</v>
      </c>
      <c r="I23" s="114">
        <v>2</v>
      </c>
      <c r="J23" s="114"/>
      <c r="K23" s="114"/>
      <c r="L23" s="114"/>
      <c r="M23" s="114"/>
      <c r="N23" s="114"/>
    </row>
    <row r="24" ht="18" customHeight="1" spans="1:14">
      <c r="A24" s="115"/>
      <c r="B24" s="114" t="s">
        <v>62</v>
      </c>
      <c r="C24" s="114"/>
      <c r="D24" s="114" t="s">
        <v>56</v>
      </c>
      <c r="E24" s="114" t="s">
        <v>20</v>
      </c>
      <c r="F24" s="114">
        <f t="shared" si="7"/>
        <v>3</v>
      </c>
      <c r="G24" s="114"/>
      <c r="H24" s="114"/>
      <c r="I24" s="114"/>
      <c r="J24" s="114"/>
      <c r="K24" s="114"/>
      <c r="L24" s="114"/>
      <c r="M24" s="114">
        <v>3</v>
      </c>
      <c r="N24" s="114"/>
    </row>
    <row r="25" ht="18" customHeight="1" spans="1:14">
      <c r="A25" s="115"/>
      <c r="B25" s="114" t="s">
        <v>63</v>
      </c>
      <c r="C25" s="114"/>
      <c r="D25" s="114" t="s">
        <v>56</v>
      </c>
      <c r="E25" s="114" t="s">
        <v>53</v>
      </c>
      <c r="F25" s="114">
        <f t="shared" si="7"/>
        <v>16</v>
      </c>
      <c r="G25" s="114">
        <v>4</v>
      </c>
      <c r="H25" s="114">
        <v>4</v>
      </c>
      <c r="I25" s="114">
        <v>1</v>
      </c>
      <c r="J25" s="114">
        <v>3</v>
      </c>
      <c r="K25" s="114">
        <v>2</v>
      </c>
      <c r="L25" s="114">
        <v>2</v>
      </c>
      <c r="M25" s="114"/>
      <c r="N25" s="114"/>
    </row>
    <row r="26" ht="18" customHeight="1" spans="1:14">
      <c r="A26" s="115"/>
      <c r="B26" s="114" t="s">
        <v>63</v>
      </c>
      <c r="C26" s="114"/>
      <c r="D26" s="114" t="s">
        <v>56</v>
      </c>
      <c r="E26" s="114" t="s">
        <v>20</v>
      </c>
      <c r="F26" s="114">
        <f t="shared" si="7"/>
        <v>3</v>
      </c>
      <c r="G26" s="114"/>
      <c r="H26" s="114"/>
      <c r="I26" s="114"/>
      <c r="J26" s="114"/>
      <c r="K26" s="114"/>
      <c r="L26" s="114"/>
      <c r="M26" s="114">
        <v>3</v>
      </c>
      <c r="N26" s="114"/>
    </row>
    <row r="27" ht="18" customHeight="1" spans="1:14">
      <c r="A27" s="115" t="s">
        <v>64</v>
      </c>
      <c r="B27" s="115" t="s">
        <v>40</v>
      </c>
      <c r="C27" s="115"/>
      <c r="D27" s="115"/>
      <c r="E27" s="115"/>
      <c r="F27" s="115">
        <f>F28+F29</f>
        <v>59</v>
      </c>
      <c r="G27" s="115">
        <f t="shared" ref="G27:M27" si="10">G28+G29</f>
        <v>11</v>
      </c>
      <c r="H27" s="115">
        <f t="shared" si="10"/>
        <v>12</v>
      </c>
      <c r="I27" s="115">
        <f t="shared" si="10"/>
        <v>5</v>
      </c>
      <c r="J27" s="115">
        <f t="shared" si="10"/>
        <v>9</v>
      </c>
      <c r="K27" s="115">
        <f t="shared" si="10"/>
        <v>4</v>
      </c>
      <c r="L27" s="115">
        <f t="shared" si="10"/>
        <v>6</v>
      </c>
      <c r="M27" s="115">
        <f t="shared" si="10"/>
        <v>12</v>
      </c>
      <c r="N27" s="114"/>
    </row>
    <row r="28" ht="18" customHeight="1" spans="1:14">
      <c r="A28" s="115"/>
      <c r="B28" s="115" t="s">
        <v>50</v>
      </c>
      <c r="C28" s="115"/>
      <c r="D28" s="115"/>
      <c r="E28" s="115" t="s">
        <v>53</v>
      </c>
      <c r="F28" s="115">
        <f>F30+F32+F34+F36+F38</f>
        <v>51</v>
      </c>
      <c r="G28" s="115">
        <f t="shared" ref="G28:M28" si="11">G30+G32+G34+G36+G38</f>
        <v>11</v>
      </c>
      <c r="H28" s="115">
        <f t="shared" si="11"/>
        <v>12</v>
      </c>
      <c r="I28" s="115">
        <f t="shared" si="11"/>
        <v>5</v>
      </c>
      <c r="J28" s="115">
        <f t="shared" si="11"/>
        <v>9</v>
      </c>
      <c r="K28" s="115">
        <f t="shared" si="11"/>
        <v>4</v>
      </c>
      <c r="L28" s="115">
        <f t="shared" si="11"/>
        <v>6</v>
      </c>
      <c r="M28" s="115">
        <f t="shared" si="11"/>
        <v>4</v>
      </c>
      <c r="N28" s="114"/>
    </row>
    <row r="29" ht="18" customHeight="1" spans="1:14">
      <c r="A29" s="115"/>
      <c r="B29" s="115"/>
      <c r="C29" s="115"/>
      <c r="D29" s="115"/>
      <c r="E29" s="115" t="s">
        <v>20</v>
      </c>
      <c r="F29" s="115">
        <f>F31+F33+F35+F37</f>
        <v>8</v>
      </c>
      <c r="G29" s="115">
        <f t="shared" ref="G29:M29" si="12">G31+G33+G35+G37</f>
        <v>0</v>
      </c>
      <c r="H29" s="115">
        <f t="shared" si="12"/>
        <v>0</v>
      </c>
      <c r="I29" s="115">
        <f t="shared" si="12"/>
        <v>0</v>
      </c>
      <c r="J29" s="115">
        <f t="shared" si="12"/>
        <v>0</v>
      </c>
      <c r="K29" s="115">
        <f t="shared" si="12"/>
        <v>0</v>
      </c>
      <c r="L29" s="115">
        <f t="shared" si="12"/>
        <v>0</v>
      </c>
      <c r="M29" s="115">
        <f t="shared" si="12"/>
        <v>8</v>
      </c>
      <c r="N29" s="114"/>
    </row>
    <row r="30" ht="18" customHeight="1" spans="1:14">
      <c r="A30" s="115"/>
      <c r="B30" s="114" t="s">
        <v>65</v>
      </c>
      <c r="C30" s="114"/>
      <c r="D30" s="114" t="s">
        <v>56</v>
      </c>
      <c r="E30" s="114" t="s">
        <v>53</v>
      </c>
      <c r="F30" s="114">
        <f t="shared" si="7"/>
        <v>17</v>
      </c>
      <c r="G30" s="114">
        <v>4</v>
      </c>
      <c r="H30" s="114">
        <v>3</v>
      </c>
      <c r="I30" s="114">
        <v>2</v>
      </c>
      <c r="J30" s="114">
        <v>3</v>
      </c>
      <c r="K30" s="114">
        <v>2</v>
      </c>
      <c r="L30" s="114">
        <v>2</v>
      </c>
      <c r="M30" s="114">
        <v>1</v>
      </c>
      <c r="N30" s="114"/>
    </row>
    <row r="31" ht="18" customHeight="1" spans="1:14">
      <c r="A31" s="115"/>
      <c r="B31" s="114" t="s">
        <v>65</v>
      </c>
      <c r="C31" s="114"/>
      <c r="D31" s="114" t="s">
        <v>56</v>
      </c>
      <c r="E31" s="114" t="s">
        <v>20</v>
      </c>
      <c r="F31" s="114">
        <f t="shared" si="7"/>
        <v>2</v>
      </c>
      <c r="G31" s="114"/>
      <c r="H31" s="114"/>
      <c r="I31" s="114"/>
      <c r="J31" s="114"/>
      <c r="K31" s="114"/>
      <c r="L31" s="114"/>
      <c r="M31" s="114">
        <v>2</v>
      </c>
      <c r="N31" s="114"/>
    </row>
    <row r="32" ht="18" customHeight="1" spans="1:14">
      <c r="A32" s="115"/>
      <c r="B32" s="114" t="s">
        <v>66</v>
      </c>
      <c r="C32" s="114"/>
      <c r="D32" s="114" t="s">
        <v>56</v>
      </c>
      <c r="E32" s="114" t="s">
        <v>53</v>
      </c>
      <c r="F32" s="114">
        <f t="shared" si="7"/>
        <v>8</v>
      </c>
      <c r="G32" s="114">
        <v>2</v>
      </c>
      <c r="H32" s="114">
        <v>2</v>
      </c>
      <c r="I32" s="114">
        <v>1</v>
      </c>
      <c r="J32" s="114">
        <v>1</v>
      </c>
      <c r="K32" s="114">
        <v>1</v>
      </c>
      <c r="L32" s="114">
        <v>1</v>
      </c>
      <c r="M32" s="114"/>
      <c r="N32" s="114"/>
    </row>
    <row r="33" ht="18" customHeight="1" spans="1:14">
      <c r="A33" s="115"/>
      <c r="B33" s="114" t="s">
        <v>66</v>
      </c>
      <c r="C33" s="114"/>
      <c r="D33" s="114" t="s">
        <v>56</v>
      </c>
      <c r="E33" s="114" t="s">
        <v>20</v>
      </c>
      <c r="F33" s="114">
        <f t="shared" si="7"/>
        <v>2</v>
      </c>
      <c r="G33" s="114"/>
      <c r="H33" s="114"/>
      <c r="I33" s="114"/>
      <c r="J33" s="114"/>
      <c r="K33" s="114"/>
      <c r="L33" s="114"/>
      <c r="M33" s="114">
        <v>2</v>
      </c>
      <c r="N33" s="114"/>
    </row>
    <row r="34" ht="18" customHeight="1" spans="1:14">
      <c r="A34" s="115"/>
      <c r="B34" s="114" t="s">
        <v>67</v>
      </c>
      <c r="C34" s="114"/>
      <c r="D34" s="114" t="s">
        <v>56</v>
      </c>
      <c r="E34" s="114" t="s">
        <v>53</v>
      </c>
      <c r="F34" s="114">
        <f t="shared" si="7"/>
        <v>10</v>
      </c>
      <c r="G34" s="114">
        <v>2</v>
      </c>
      <c r="H34" s="114">
        <v>2</v>
      </c>
      <c r="I34" s="114">
        <v>1</v>
      </c>
      <c r="J34" s="114">
        <v>2</v>
      </c>
      <c r="K34" s="114">
        <v>1</v>
      </c>
      <c r="L34" s="114">
        <v>1</v>
      </c>
      <c r="M34" s="114">
        <v>1</v>
      </c>
      <c r="N34" s="114"/>
    </row>
    <row r="35" ht="18" customHeight="1" spans="1:14">
      <c r="A35" s="115"/>
      <c r="B35" s="114" t="s">
        <v>67</v>
      </c>
      <c r="C35" s="114"/>
      <c r="D35" s="114" t="s">
        <v>56</v>
      </c>
      <c r="E35" s="114" t="s">
        <v>20</v>
      </c>
      <c r="F35" s="114">
        <f t="shared" si="7"/>
        <v>2</v>
      </c>
      <c r="G35" s="114"/>
      <c r="H35" s="114"/>
      <c r="I35" s="114"/>
      <c r="J35" s="114"/>
      <c r="K35" s="114"/>
      <c r="L35" s="114"/>
      <c r="M35" s="114">
        <v>2</v>
      </c>
      <c r="N35" s="114"/>
    </row>
    <row r="36" ht="18" customHeight="1" spans="1:14">
      <c r="A36" s="115"/>
      <c r="B36" s="114" t="s">
        <v>68</v>
      </c>
      <c r="C36" s="114"/>
      <c r="D36" s="114" t="s">
        <v>56</v>
      </c>
      <c r="E36" s="114" t="s">
        <v>53</v>
      </c>
      <c r="F36" s="114">
        <f t="shared" si="7"/>
        <v>10</v>
      </c>
      <c r="G36" s="114"/>
      <c r="H36" s="114">
        <v>4</v>
      </c>
      <c r="I36" s="114"/>
      <c r="J36" s="114">
        <v>3</v>
      </c>
      <c r="K36" s="114"/>
      <c r="L36" s="114">
        <v>2</v>
      </c>
      <c r="M36" s="114">
        <v>1</v>
      </c>
      <c r="N36" s="114"/>
    </row>
    <row r="37" ht="18" customHeight="1" spans="1:14">
      <c r="A37" s="115"/>
      <c r="B37" s="114" t="s">
        <v>68</v>
      </c>
      <c r="C37" s="114"/>
      <c r="D37" s="114" t="s">
        <v>56</v>
      </c>
      <c r="E37" s="114" t="s">
        <v>20</v>
      </c>
      <c r="F37" s="114">
        <f t="shared" si="7"/>
        <v>2</v>
      </c>
      <c r="G37" s="114"/>
      <c r="H37" s="114"/>
      <c r="I37" s="114"/>
      <c r="J37" s="114"/>
      <c r="K37" s="114"/>
      <c r="L37" s="114"/>
      <c r="M37" s="114">
        <v>2</v>
      </c>
      <c r="N37" s="114"/>
    </row>
    <row r="38" ht="18" customHeight="1" spans="1:14">
      <c r="A38" s="115"/>
      <c r="B38" s="114" t="s">
        <v>69</v>
      </c>
      <c r="C38" s="114"/>
      <c r="D38" s="114" t="s">
        <v>56</v>
      </c>
      <c r="E38" s="114" t="s">
        <v>53</v>
      </c>
      <c r="F38" s="114">
        <f t="shared" si="7"/>
        <v>6</v>
      </c>
      <c r="G38" s="114">
        <v>3</v>
      </c>
      <c r="H38" s="114">
        <v>1</v>
      </c>
      <c r="I38" s="114">
        <v>1</v>
      </c>
      <c r="J38" s="114"/>
      <c r="K38" s="114"/>
      <c r="L38" s="114"/>
      <c r="M38" s="114">
        <v>1</v>
      </c>
      <c r="N38" s="114"/>
    </row>
    <row r="39" ht="18" customHeight="1" spans="1:14">
      <c r="A39" s="115" t="s">
        <v>70</v>
      </c>
      <c r="B39" s="115" t="s">
        <v>40</v>
      </c>
      <c r="C39" s="115"/>
      <c r="D39" s="115"/>
      <c r="E39" s="115"/>
      <c r="F39" s="115">
        <f>F40+F41</f>
        <v>82</v>
      </c>
      <c r="G39" s="115">
        <f t="shared" ref="G39:M39" si="13">G40+G41</f>
        <v>18</v>
      </c>
      <c r="H39" s="115">
        <f t="shared" si="13"/>
        <v>16</v>
      </c>
      <c r="I39" s="115">
        <f t="shared" si="13"/>
        <v>3</v>
      </c>
      <c r="J39" s="115">
        <f t="shared" si="13"/>
        <v>8</v>
      </c>
      <c r="K39" s="115">
        <f t="shared" si="13"/>
        <v>4</v>
      </c>
      <c r="L39" s="115">
        <f t="shared" si="13"/>
        <v>9</v>
      </c>
      <c r="M39" s="115">
        <f t="shared" si="13"/>
        <v>24</v>
      </c>
      <c r="N39" s="114"/>
    </row>
    <row r="40" ht="18" customHeight="1" spans="1:14">
      <c r="A40" s="115"/>
      <c r="B40" s="115" t="s">
        <v>50</v>
      </c>
      <c r="C40" s="115"/>
      <c r="D40" s="115"/>
      <c r="E40" s="115" t="s">
        <v>53</v>
      </c>
      <c r="F40" s="115">
        <f>F42+F43+F45+F46+F49+F51+F52+F53+F55</f>
        <v>62</v>
      </c>
      <c r="G40" s="115">
        <f t="shared" ref="G40:M40" si="14">G42+G43+G45+G46+G49+G51+G52+G53+G55</f>
        <v>18</v>
      </c>
      <c r="H40" s="115">
        <f t="shared" si="14"/>
        <v>16</v>
      </c>
      <c r="I40" s="115">
        <f t="shared" si="14"/>
        <v>3</v>
      </c>
      <c r="J40" s="115">
        <f t="shared" si="14"/>
        <v>8</v>
      </c>
      <c r="K40" s="115">
        <f t="shared" si="14"/>
        <v>4</v>
      </c>
      <c r="L40" s="115">
        <f t="shared" si="14"/>
        <v>9</v>
      </c>
      <c r="M40" s="115">
        <f t="shared" si="14"/>
        <v>4</v>
      </c>
      <c r="N40" s="114"/>
    </row>
    <row r="41" ht="18" customHeight="1" spans="1:14">
      <c r="A41" s="115"/>
      <c r="B41" s="115"/>
      <c r="C41" s="115"/>
      <c r="D41" s="115"/>
      <c r="E41" s="115" t="s">
        <v>20</v>
      </c>
      <c r="F41" s="115">
        <f>F44+F47+F48+F50+F54+F56</f>
        <v>20</v>
      </c>
      <c r="G41" s="115">
        <f t="shared" ref="G41:M41" si="15">G44+G47+G48+G50+G54+G56</f>
        <v>0</v>
      </c>
      <c r="H41" s="115">
        <f t="shared" si="15"/>
        <v>0</v>
      </c>
      <c r="I41" s="115">
        <f t="shared" si="15"/>
        <v>0</v>
      </c>
      <c r="J41" s="115">
        <f t="shared" si="15"/>
        <v>0</v>
      </c>
      <c r="K41" s="115">
        <f t="shared" si="15"/>
        <v>0</v>
      </c>
      <c r="L41" s="115">
        <f t="shared" si="15"/>
        <v>0</v>
      </c>
      <c r="M41" s="115">
        <f t="shared" si="15"/>
        <v>20</v>
      </c>
      <c r="N41" s="114"/>
    </row>
    <row r="42" ht="18" customHeight="1" spans="1:14">
      <c r="A42" s="115"/>
      <c r="B42" s="114" t="s">
        <v>71</v>
      </c>
      <c r="C42" s="114"/>
      <c r="D42" s="114" t="s">
        <v>56</v>
      </c>
      <c r="E42" s="114" t="s">
        <v>53</v>
      </c>
      <c r="F42" s="114">
        <f t="shared" si="7"/>
        <v>4</v>
      </c>
      <c r="G42" s="114">
        <v>1</v>
      </c>
      <c r="H42" s="114">
        <v>1</v>
      </c>
      <c r="I42" s="114"/>
      <c r="J42" s="114"/>
      <c r="K42" s="114">
        <v>1</v>
      </c>
      <c r="L42" s="114"/>
      <c r="M42" s="114">
        <v>1</v>
      </c>
      <c r="N42" s="114"/>
    </row>
    <row r="43" ht="18" customHeight="1" spans="1:14">
      <c r="A43" s="115"/>
      <c r="B43" s="114" t="s">
        <v>72</v>
      </c>
      <c r="C43" s="114"/>
      <c r="D43" s="114" t="s">
        <v>56</v>
      </c>
      <c r="E43" s="114" t="s">
        <v>53</v>
      </c>
      <c r="F43" s="114">
        <f t="shared" si="7"/>
        <v>4</v>
      </c>
      <c r="G43" s="114"/>
      <c r="H43" s="114"/>
      <c r="I43" s="114"/>
      <c r="J43" s="114">
        <v>2</v>
      </c>
      <c r="K43" s="114"/>
      <c r="L43" s="114">
        <v>2</v>
      </c>
      <c r="M43" s="114"/>
      <c r="N43" s="114"/>
    </row>
    <row r="44" ht="18" customHeight="1" spans="1:14">
      <c r="A44" s="115"/>
      <c r="B44" s="114" t="s">
        <v>72</v>
      </c>
      <c r="C44" s="114"/>
      <c r="D44" s="114" t="s">
        <v>56</v>
      </c>
      <c r="E44" s="114" t="s">
        <v>20</v>
      </c>
      <c r="F44" s="114">
        <f t="shared" si="7"/>
        <v>2</v>
      </c>
      <c r="G44" s="114"/>
      <c r="H44" s="114"/>
      <c r="I44" s="114"/>
      <c r="J44" s="114"/>
      <c r="K44" s="114"/>
      <c r="L44" s="114"/>
      <c r="M44" s="114">
        <v>2</v>
      </c>
      <c r="N44" s="114"/>
    </row>
    <row r="45" ht="18" customHeight="1" spans="1:14">
      <c r="A45" s="115"/>
      <c r="B45" s="114" t="s">
        <v>73</v>
      </c>
      <c r="C45" s="114"/>
      <c r="D45" s="114" t="s">
        <v>56</v>
      </c>
      <c r="E45" s="114" t="s">
        <v>53</v>
      </c>
      <c r="F45" s="114">
        <f t="shared" si="7"/>
        <v>2</v>
      </c>
      <c r="G45" s="114">
        <v>1</v>
      </c>
      <c r="H45" s="114">
        <v>1</v>
      </c>
      <c r="I45" s="114"/>
      <c r="J45" s="114"/>
      <c r="K45" s="114"/>
      <c r="L45" s="114"/>
      <c r="M45" s="114"/>
      <c r="N45" s="114"/>
    </row>
    <row r="46" ht="18" customHeight="1" spans="1:14">
      <c r="A46" s="115"/>
      <c r="B46" s="114" t="s">
        <v>74</v>
      </c>
      <c r="C46" s="114"/>
      <c r="D46" s="114" t="s">
        <v>56</v>
      </c>
      <c r="E46" s="114" t="s">
        <v>53</v>
      </c>
      <c r="F46" s="114">
        <f t="shared" si="7"/>
        <v>13</v>
      </c>
      <c r="G46" s="114">
        <v>4</v>
      </c>
      <c r="H46" s="114">
        <v>3</v>
      </c>
      <c r="I46" s="114">
        <v>1</v>
      </c>
      <c r="J46" s="114">
        <v>2</v>
      </c>
      <c r="K46" s="114">
        <v>1</v>
      </c>
      <c r="L46" s="114">
        <v>1</v>
      </c>
      <c r="M46" s="114">
        <v>1</v>
      </c>
      <c r="N46" s="114"/>
    </row>
    <row r="47" ht="18" customHeight="1" spans="1:14">
      <c r="A47" s="115"/>
      <c r="B47" s="114" t="s">
        <v>74</v>
      </c>
      <c r="C47" s="114"/>
      <c r="D47" s="114" t="s">
        <v>56</v>
      </c>
      <c r="E47" s="114" t="s">
        <v>20</v>
      </c>
      <c r="F47" s="114">
        <f t="shared" si="7"/>
        <v>2</v>
      </c>
      <c r="G47" s="114"/>
      <c r="H47" s="114"/>
      <c r="I47" s="114"/>
      <c r="J47" s="114"/>
      <c r="K47" s="114"/>
      <c r="L47" s="114"/>
      <c r="M47" s="114">
        <v>2</v>
      </c>
      <c r="N47" s="114"/>
    </row>
    <row r="48" ht="18" customHeight="1" spans="1:14">
      <c r="A48" s="115"/>
      <c r="B48" s="114" t="s">
        <v>75</v>
      </c>
      <c r="C48" s="114"/>
      <c r="D48" s="114" t="s">
        <v>56</v>
      </c>
      <c r="E48" s="114" t="s">
        <v>20</v>
      </c>
      <c r="F48" s="114">
        <f t="shared" si="7"/>
        <v>1</v>
      </c>
      <c r="G48" s="114"/>
      <c r="H48" s="114"/>
      <c r="I48" s="114"/>
      <c r="J48" s="114"/>
      <c r="K48" s="114"/>
      <c r="L48" s="114"/>
      <c r="M48" s="114">
        <v>1</v>
      </c>
      <c r="N48" s="114"/>
    </row>
    <row r="49" ht="18" customHeight="1" spans="1:14">
      <c r="A49" s="115"/>
      <c r="B49" s="114" t="s">
        <v>76</v>
      </c>
      <c r="C49" s="114"/>
      <c r="D49" s="114" t="s">
        <v>56</v>
      </c>
      <c r="E49" s="114" t="s">
        <v>53</v>
      </c>
      <c r="F49" s="114">
        <f t="shared" si="7"/>
        <v>9</v>
      </c>
      <c r="G49" s="114">
        <v>5</v>
      </c>
      <c r="H49" s="114">
        <v>4</v>
      </c>
      <c r="I49" s="114"/>
      <c r="J49" s="114"/>
      <c r="K49" s="114"/>
      <c r="L49" s="114"/>
      <c r="M49" s="114"/>
      <c r="N49" s="114"/>
    </row>
    <row r="50" ht="18" customHeight="1" spans="1:14">
      <c r="A50" s="115"/>
      <c r="B50" s="114" t="s">
        <v>77</v>
      </c>
      <c r="C50" s="114"/>
      <c r="D50" s="114" t="s">
        <v>56</v>
      </c>
      <c r="E50" s="114" t="s">
        <v>20</v>
      </c>
      <c r="F50" s="114">
        <f t="shared" si="7"/>
        <v>6</v>
      </c>
      <c r="G50" s="114"/>
      <c r="H50" s="114"/>
      <c r="I50" s="114"/>
      <c r="J50" s="114"/>
      <c r="K50" s="114"/>
      <c r="L50" s="114"/>
      <c r="M50" s="114">
        <v>6</v>
      </c>
      <c r="N50" s="114"/>
    </row>
    <row r="51" ht="18" customHeight="1" spans="1:14">
      <c r="A51" s="115"/>
      <c r="B51" s="114" t="s">
        <v>78</v>
      </c>
      <c r="C51" s="114"/>
      <c r="D51" s="114" t="s">
        <v>56</v>
      </c>
      <c r="E51" s="114" t="s">
        <v>53</v>
      </c>
      <c r="F51" s="114">
        <f t="shared" si="7"/>
        <v>13</v>
      </c>
      <c r="G51" s="114">
        <v>3</v>
      </c>
      <c r="H51" s="114">
        <v>3</v>
      </c>
      <c r="I51" s="114">
        <v>2</v>
      </c>
      <c r="J51" s="114">
        <v>2</v>
      </c>
      <c r="K51" s="114">
        <v>1</v>
      </c>
      <c r="L51" s="114">
        <v>2</v>
      </c>
      <c r="M51" s="114"/>
      <c r="N51" s="114"/>
    </row>
    <row r="52" ht="18" customHeight="1" spans="1:14">
      <c r="A52" s="115"/>
      <c r="B52" s="114" t="s">
        <v>79</v>
      </c>
      <c r="C52" s="114"/>
      <c r="D52" s="114" t="s">
        <v>56</v>
      </c>
      <c r="E52" s="114" t="s">
        <v>53</v>
      </c>
      <c r="F52" s="114">
        <f t="shared" si="7"/>
        <v>6</v>
      </c>
      <c r="G52" s="114">
        <v>1</v>
      </c>
      <c r="H52" s="114">
        <v>1</v>
      </c>
      <c r="I52" s="114"/>
      <c r="J52" s="114">
        <v>2</v>
      </c>
      <c r="K52" s="114">
        <v>1</v>
      </c>
      <c r="L52" s="114">
        <v>1</v>
      </c>
      <c r="M52" s="114"/>
      <c r="N52" s="114"/>
    </row>
    <row r="53" ht="18" customHeight="1" spans="1:14">
      <c r="A53" s="115"/>
      <c r="B53" s="114" t="s">
        <v>80</v>
      </c>
      <c r="C53" s="114"/>
      <c r="D53" s="114" t="s">
        <v>56</v>
      </c>
      <c r="E53" s="114" t="s">
        <v>53</v>
      </c>
      <c r="F53" s="114">
        <f t="shared" si="7"/>
        <v>7</v>
      </c>
      <c r="G53" s="114">
        <v>3</v>
      </c>
      <c r="H53" s="114">
        <v>3</v>
      </c>
      <c r="I53" s="114"/>
      <c r="J53" s="114"/>
      <c r="K53" s="114"/>
      <c r="L53" s="114"/>
      <c r="M53" s="114">
        <v>1</v>
      </c>
      <c r="N53" s="114"/>
    </row>
    <row r="54" ht="18" customHeight="1" spans="1:14">
      <c r="A54" s="115"/>
      <c r="B54" s="114" t="s">
        <v>80</v>
      </c>
      <c r="C54" s="114"/>
      <c r="D54" s="114" t="s">
        <v>56</v>
      </c>
      <c r="E54" s="114" t="s">
        <v>20</v>
      </c>
      <c r="F54" s="114">
        <f t="shared" si="7"/>
        <v>4</v>
      </c>
      <c r="G54" s="114"/>
      <c r="H54" s="114"/>
      <c r="I54" s="114"/>
      <c r="J54" s="114"/>
      <c r="K54" s="114"/>
      <c r="L54" s="114"/>
      <c r="M54" s="114">
        <v>4</v>
      </c>
      <c r="N54" s="114"/>
    </row>
    <row r="55" ht="18" customHeight="1" spans="1:14">
      <c r="A55" s="115"/>
      <c r="B55" s="114" t="s">
        <v>81</v>
      </c>
      <c r="C55" s="114"/>
      <c r="D55" s="114" t="s">
        <v>56</v>
      </c>
      <c r="E55" s="114" t="s">
        <v>53</v>
      </c>
      <c r="F55" s="114">
        <f t="shared" si="7"/>
        <v>4</v>
      </c>
      <c r="G55" s="114"/>
      <c r="H55" s="114"/>
      <c r="I55" s="114"/>
      <c r="J55" s="114"/>
      <c r="K55" s="114"/>
      <c r="L55" s="114">
        <v>3</v>
      </c>
      <c r="M55" s="114">
        <v>1</v>
      </c>
      <c r="N55" s="114"/>
    </row>
    <row r="56" ht="18" customHeight="1" spans="1:14">
      <c r="A56" s="115"/>
      <c r="B56" s="114" t="s">
        <v>81</v>
      </c>
      <c r="C56" s="114"/>
      <c r="D56" s="114" t="s">
        <v>56</v>
      </c>
      <c r="E56" s="114" t="s">
        <v>20</v>
      </c>
      <c r="F56" s="114">
        <f t="shared" si="7"/>
        <v>5</v>
      </c>
      <c r="G56" s="114"/>
      <c r="H56" s="114"/>
      <c r="I56" s="114"/>
      <c r="J56" s="114"/>
      <c r="K56" s="114"/>
      <c r="L56" s="114"/>
      <c r="M56" s="114">
        <v>5</v>
      </c>
      <c r="N56" s="114"/>
    </row>
    <row r="57" ht="18" customHeight="1" spans="1:14">
      <c r="A57" s="115" t="s">
        <v>82</v>
      </c>
      <c r="B57" s="115" t="s">
        <v>40</v>
      </c>
      <c r="C57" s="115"/>
      <c r="D57" s="115"/>
      <c r="E57" s="115"/>
      <c r="F57" s="115">
        <f>F58+F59</f>
        <v>132</v>
      </c>
      <c r="G57" s="115">
        <f t="shared" ref="G57:M57" si="16">G58+G59</f>
        <v>24</v>
      </c>
      <c r="H57" s="115">
        <f t="shared" si="16"/>
        <v>24</v>
      </c>
      <c r="I57" s="115">
        <f t="shared" si="16"/>
        <v>16</v>
      </c>
      <c r="J57" s="115">
        <f t="shared" si="16"/>
        <v>11</v>
      </c>
      <c r="K57" s="115">
        <f t="shared" si="16"/>
        <v>8</v>
      </c>
      <c r="L57" s="115">
        <f t="shared" si="16"/>
        <v>16</v>
      </c>
      <c r="M57" s="115">
        <f t="shared" si="16"/>
        <v>33</v>
      </c>
      <c r="N57" s="114"/>
    </row>
    <row r="58" ht="18" customHeight="1" spans="1:14">
      <c r="A58" s="115"/>
      <c r="B58" s="115" t="s">
        <v>50</v>
      </c>
      <c r="C58" s="115"/>
      <c r="D58" s="115"/>
      <c r="E58" s="115" t="s">
        <v>53</v>
      </c>
      <c r="F58" s="115">
        <f>F60+F62+F64+F66+F68+F69+F71+F73+F74+F77</f>
        <v>107</v>
      </c>
      <c r="G58" s="115">
        <f t="shared" ref="G58:M58" si="17">G60+G62+G64+G66+G68+G69+G71+G73+G74+G77</f>
        <v>24</v>
      </c>
      <c r="H58" s="115">
        <f t="shared" si="17"/>
        <v>24</v>
      </c>
      <c r="I58" s="115">
        <f t="shared" si="17"/>
        <v>16</v>
      </c>
      <c r="J58" s="115">
        <f t="shared" si="17"/>
        <v>11</v>
      </c>
      <c r="K58" s="115">
        <f t="shared" si="17"/>
        <v>8</v>
      </c>
      <c r="L58" s="115">
        <f t="shared" si="17"/>
        <v>16</v>
      </c>
      <c r="M58" s="115">
        <f t="shared" si="17"/>
        <v>8</v>
      </c>
      <c r="N58" s="114"/>
    </row>
    <row r="59" ht="18" customHeight="1" spans="1:14">
      <c r="A59" s="115"/>
      <c r="B59" s="115"/>
      <c r="C59" s="115"/>
      <c r="D59" s="115"/>
      <c r="E59" s="115" t="s">
        <v>20</v>
      </c>
      <c r="F59" s="115">
        <f>F61+F63+F65+F67+F70+F72+F75+F76+F78</f>
        <v>25</v>
      </c>
      <c r="G59" s="115">
        <f t="shared" ref="G59:M59" si="18">G61+G63+G65+G67+G70+G72+G75+G76+G78</f>
        <v>0</v>
      </c>
      <c r="H59" s="115">
        <f t="shared" si="18"/>
        <v>0</v>
      </c>
      <c r="I59" s="115">
        <f t="shared" si="18"/>
        <v>0</v>
      </c>
      <c r="J59" s="115">
        <f t="shared" si="18"/>
        <v>0</v>
      </c>
      <c r="K59" s="115">
        <f t="shared" si="18"/>
        <v>0</v>
      </c>
      <c r="L59" s="115">
        <f t="shared" si="18"/>
        <v>0</v>
      </c>
      <c r="M59" s="115">
        <f t="shared" si="18"/>
        <v>25</v>
      </c>
      <c r="N59" s="114"/>
    </row>
    <row r="60" ht="18" customHeight="1" spans="1:14">
      <c r="A60" s="115"/>
      <c r="B60" s="114" t="s">
        <v>83</v>
      </c>
      <c r="C60" s="114"/>
      <c r="D60" s="114" t="s">
        <v>56</v>
      </c>
      <c r="E60" s="114" t="s">
        <v>53</v>
      </c>
      <c r="F60" s="114">
        <f t="shared" si="7"/>
        <v>10</v>
      </c>
      <c r="G60" s="114">
        <v>2</v>
      </c>
      <c r="H60" s="114">
        <v>2</v>
      </c>
      <c r="I60" s="114">
        <v>2</v>
      </c>
      <c r="J60" s="114">
        <v>2</v>
      </c>
      <c r="K60" s="114"/>
      <c r="L60" s="114">
        <v>2</v>
      </c>
      <c r="M60" s="114"/>
      <c r="N60" s="114"/>
    </row>
    <row r="61" ht="18" customHeight="1" spans="1:14">
      <c r="A61" s="115"/>
      <c r="B61" s="114" t="s">
        <v>83</v>
      </c>
      <c r="C61" s="114"/>
      <c r="D61" s="114" t="s">
        <v>56</v>
      </c>
      <c r="E61" s="114" t="s">
        <v>20</v>
      </c>
      <c r="F61" s="114">
        <f t="shared" si="7"/>
        <v>2</v>
      </c>
      <c r="G61" s="114"/>
      <c r="H61" s="114"/>
      <c r="I61" s="114"/>
      <c r="J61" s="114"/>
      <c r="K61" s="114"/>
      <c r="L61" s="114"/>
      <c r="M61" s="114">
        <v>2</v>
      </c>
      <c r="N61" s="114"/>
    </row>
    <row r="62" ht="18" customHeight="1" spans="1:14">
      <c r="A62" s="115"/>
      <c r="B62" s="114" t="s">
        <v>84</v>
      </c>
      <c r="C62" s="114"/>
      <c r="D62" s="114" t="s">
        <v>56</v>
      </c>
      <c r="E62" s="114" t="s">
        <v>53</v>
      </c>
      <c r="F62" s="114">
        <f t="shared" si="7"/>
        <v>14</v>
      </c>
      <c r="G62" s="114">
        <v>3</v>
      </c>
      <c r="H62" s="114">
        <v>3</v>
      </c>
      <c r="I62" s="114">
        <v>2</v>
      </c>
      <c r="J62" s="114">
        <v>2</v>
      </c>
      <c r="K62" s="114">
        <v>1</v>
      </c>
      <c r="L62" s="114">
        <v>2</v>
      </c>
      <c r="M62" s="114">
        <v>1</v>
      </c>
      <c r="N62" s="114"/>
    </row>
    <row r="63" ht="18" customHeight="1" spans="1:14">
      <c r="A63" s="115"/>
      <c r="B63" s="114" t="s">
        <v>84</v>
      </c>
      <c r="C63" s="114"/>
      <c r="D63" s="114" t="s">
        <v>56</v>
      </c>
      <c r="E63" s="114" t="s">
        <v>20</v>
      </c>
      <c r="F63" s="114">
        <f t="shared" si="7"/>
        <v>2</v>
      </c>
      <c r="G63" s="114"/>
      <c r="H63" s="114"/>
      <c r="I63" s="114"/>
      <c r="J63" s="114"/>
      <c r="K63" s="114"/>
      <c r="L63" s="114"/>
      <c r="M63" s="114">
        <v>2</v>
      </c>
      <c r="N63" s="114"/>
    </row>
    <row r="64" ht="18" customHeight="1" spans="1:14">
      <c r="A64" s="115"/>
      <c r="B64" s="114" t="s">
        <v>85</v>
      </c>
      <c r="C64" s="114"/>
      <c r="D64" s="114" t="s">
        <v>56</v>
      </c>
      <c r="E64" s="114" t="s">
        <v>53</v>
      </c>
      <c r="F64" s="114">
        <f t="shared" si="7"/>
        <v>2</v>
      </c>
      <c r="G64" s="114"/>
      <c r="H64" s="114"/>
      <c r="I64" s="114"/>
      <c r="J64" s="114"/>
      <c r="K64" s="114"/>
      <c r="L64" s="114">
        <v>1</v>
      </c>
      <c r="M64" s="114">
        <v>1</v>
      </c>
      <c r="N64" s="114"/>
    </row>
    <row r="65" ht="18" customHeight="1" spans="1:14">
      <c r="A65" s="115"/>
      <c r="B65" s="114" t="s">
        <v>85</v>
      </c>
      <c r="C65" s="114"/>
      <c r="D65" s="114" t="s">
        <v>56</v>
      </c>
      <c r="E65" s="114" t="s">
        <v>20</v>
      </c>
      <c r="F65" s="114">
        <f t="shared" si="7"/>
        <v>2</v>
      </c>
      <c r="G65" s="114"/>
      <c r="H65" s="114"/>
      <c r="I65" s="114"/>
      <c r="J65" s="114"/>
      <c r="K65" s="114"/>
      <c r="L65" s="114"/>
      <c r="M65" s="114">
        <v>2</v>
      </c>
      <c r="N65" s="114"/>
    </row>
    <row r="66" ht="18" customHeight="1" spans="1:14">
      <c r="A66" s="115"/>
      <c r="B66" s="114" t="s">
        <v>86</v>
      </c>
      <c r="C66" s="114"/>
      <c r="D66" s="114" t="s">
        <v>56</v>
      </c>
      <c r="E66" s="114" t="s">
        <v>53</v>
      </c>
      <c r="F66" s="114">
        <f t="shared" si="7"/>
        <v>14</v>
      </c>
      <c r="G66" s="114">
        <v>3</v>
      </c>
      <c r="H66" s="114">
        <v>3</v>
      </c>
      <c r="I66" s="114">
        <v>2</v>
      </c>
      <c r="J66" s="114">
        <v>2</v>
      </c>
      <c r="K66" s="114">
        <v>1</v>
      </c>
      <c r="L66" s="114">
        <v>2</v>
      </c>
      <c r="M66" s="114">
        <v>1</v>
      </c>
      <c r="N66" s="114"/>
    </row>
    <row r="67" ht="18" customHeight="1" spans="1:14">
      <c r="A67" s="115"/>
      <c r="B67" s="114" t="s">
        <v>86</v>
      </c>
      <c r="C67" s="114"/>
      <c r="D67" s="114" t="s">
        <v>56</v>
      </c>
      <c r="E67" s="114" t="s">
        <v>20</v>
      </c>
      <c r="F67" s="114">
        <f t="shared" si="7"/>
        <v>2</v>
      </c>
      <c r="G67" s="114"/>
      <c r="H67" s="114"/>
      <c r="I67" s="114"/>
      <c r="J67" s="114"/>
      <c r="K67" s="114"/>
      <c r="L67" s="114"/>
      <c r="M67" s="114">
        <v>2</v>
      </c>
      <c r="N67" s="114"/>
    </row>
    <row r="68" ht="18" customHeight="1" spans="1:14">
      <c r="A68" s="115"/>
      <c r="B68" s="114" t="s">
        <v>87</v>
      </c>
      <c r="C68" s="114"/>
      <c r="D68" s="114" t="s">
        <v>56</v>
      </c>
      <c r="E68" s="114" t="s">
        <v>53</v>
      </c>
      <c r="F68" s="114">
        <f t="shared" si="7"/>
        <v>9</v>
      </c>
      <c r="G68" s="114">
        <v>3</v>
      </c>
      <c r="H68" s="114">
        <v>3</v>
      </c>
      <c r="I68" s="114">
        <v>2</v>
      </c>
      <c r="J68" s="114"/>
      <c r="K68" s="114"/>
      <c r="L68" s="114"/>
      <c r="M68" s="114">
        <v>1</v>
      </c>
      <c r="N68" s="114"/>
    </row>
    <row r="69" ht="18" customHeight="1" spans="1:14">
      <c r="A69" s="115"/>
      <c r="B69" s="114" t="s">
        <v>88</v>
      </c>
      <c r="C69" s="114"/>
      <c r="D69" s="114" t="s">
        <v>56</v>
      </c>
      <c r="E69" s="114" t="s">
        <v>53</v>
      </c>
      <c r="F69" s="114">
        <f t="shared" si="7"/>
        <v>14</v>
      </c>
      <c r="G69" s="114">
        <v>3</v>
      </c>
      <c r="H69" s="114">
        <v>3</v>
      </c>
      <c r="I69" s="114">
        <v>2</v>
      </c>
      <c r="J69" s="114">
        <v>2</v>
      </c>
      <c r="K69" s="114">
        <v>1</v>
      </c>
      <c r="L69" s="114">
        <v>2</v>
      </c>
      <c r="M69" s="114">
        <v>1</v>
      </c>
      <c r="N69" s="114"/>
    </row>
    <row r="70" ht="18" customHeight="1" spans="1:14">
      <c r="A70" s="115"/>
      <c r="B70" s="114" t="s">
        <v>89</v>
      </c>
      <c r="C70" s="114"/>
      <c r="D70" s="114" t="s">
        <v>56</v>
      </c>
      <c r="E70" s="114" t="s">
        <v>20</v>
      </c>
      <c r="F70" s="114">
        <f t="shared" si="7"/>
        <v>6</v>
      </c>
      <c r="G70" s="114"/>
      <c r="H70" s="114"/>
      <c r="I70" s="114"/>
      <c r="J70" s="114"/>
      <c r="K70" s="114"/>
      <c r="L70" s="114"/>
      <c r="M70" s="114">
        <v>6</v>
      </c>
      <c r="N70" s="114"/>
    </row>
    <row r="71" ht="18" customHeight="1" spans="1:14">
      <c r="A71" s="115"/>
      <c r="B71" s="114" t="s">
        <v>90</v>
      </c>
      <c r="C71" s="114"/>
      <c r="D71" s="114" t="s">
        <v>56</v>
      </c>
      <c r="E71" s="114" t="s">
        <v>53</v>
      </c>
      <c r="F71" s="114">
        <f t="shared" si="7"/>
        <v>13</v>
      </c>
      <c r="G71" s="114">
        <v>4</v>
      </c>
      <c r="H71" s="114">
        <v>3</v>
      </c>
      <c r="I71" s="114">
        <v>1</v>
      </c>
      <c r="J71" s="114"/>
      <c r="K71" s="114">
        <v>2</v>
      </c>
      <c r="L71" s="114">
        <v>2</v>
      </c>
      <c r="M71" s="114">
        <v>1</v>
      </c>
      <c r="N71" s="114"/>
    </row>
    <row r="72" ht="18" customHeight="1" spans="1:14">
      <c r="A72" s="115"/>
      <c r="B72" s="114" t="s">
        <v>90</v>
      </c>
      <c r="C72" s="114"/>
      <c r="D72" s="114" t="s">
        <v>56</v>
      </c>
      <c r="E72" s="114" t="s">
        <v>20</v>
      </c>
      <c r="F72" s="114">
        <f t="shared" si="7"/>
        <v>2</v>
      </c>
      <c r="G72" s="114"/>
      <c r="H72" s="114"/>
      <c r="I72" s="114"/>
      <c r="J72" s="114"/>
      <c r="K72" s="114"/>
      <c r="L72" s="114"/>
      <c r="M72" s="114">
        <v>2</v>
      </c>
      <c r="N72" s="114"/>
    </row>
    <row r="73" ht="18" customHeight="1" spans="1:14">
      <c r="A73" s="115"/>
      <c r="B73" s="114" t="s">
        <v>91</v>
      </c>
      <c r="C73" s="114"/>
      <c r="D73" s="114" t="s">
        <v>56</v>
      </c>
      <c r="E73" s="114" t="s">
        <v>53</v>
      </c>
      <c r="F73" s="114">
        <f t="shared" si="7"/>
        <v>5</v>
      </c>
      <c r="G73" s="114">
        <v>1</v>
      </c>
      <c r="H73" s="114">
        <v>1</v>
      </c>
      <c r="I73" s="114">
        <v>1</v>
      </c>
      <c r="J73" s="114"/>
      <c r="K73" s="114"/>
      <c r="L73" s="114">
        <v>1</v>
      </c>
      <c r="M73" s="114">
        <v>1</v>
      </c>
      <c r="N73" s="114"/>
    </row>
    <row r="74" ht="23.25" customHeight="1" spans="1:14">
      <c r="A74" s="115"/>
      <c r="B74" s="114" t="s">
        <v>92</v>
      </c>
      <c r="C74" s="114"/>
      <c r="D74" s="114" t="s">
        <v>56</v>
      </c>
      <c r="E74" s="114" t="s">
        <v>53</v>
      </c>
      <c r="F74" s="114">
        <f t="shared" si="7"/>
        <v>13</v>
      </c>
      <c r="G74" s="114">
        <v>2</v>
      </c>
      <c r="H74" s="114">
        <v>3</v>
      </c>
      <c r="I74" s="114">
        <v>2</v>
      </c>
      <c r="J74" s="114">
        <v>1</v>
      </c>
      <c r="K74" s="114">
        <v>2</v>
      </c>
      <c r="L74" s="114">
        <v>2</v>
      </c>
      <c r="M74" s="114">
        <v>1</v>
      </c>
      <c r="N74" s="114"/>
    </row>
    <row r="75" ht="23.25" customHeight="1" spans="1:14">
      <c r="A75" s="115"/>
      <c r="B75" s="114" t="s">
        <v>92</v>
      </c>
      <c r="C75" s="114"/>
      <c r="D75" s="114" t="s">
        <v>56</v>
      </c>
      <c r="E75" s="114" t="s">
        <v>20</v>
      </c>
      <c r="F75" s="114">
        <f t="shared" si="7"/>
        <v>2</v>
      </c>
      <c r="G75" s="114"/>
      <c r="H75" s="114"/>
      <c r="I75" s="114"/>
      <c r="J75" s="114"/>
      <c r="K75" s="114"/>
      <c r="L75" s="114"/>
      <c r="M75" s="114">
        <v>2</v>
      </c>
      <c r="N75" s="114"/>
    </row>
    <row r="76" ht="18" customHeight="1" spans="1:14">
      <c r="A76" s="115"/>
      <c r="B76" s="114" t="s">
        <v>93</v>
      </c>
      <c r="C76" s="114"/>
      <c r="D76" s="114" t="s">
        <v>56</v>
      </c>
      <c r="E76" s="114" t="s">
        <v>20</v>
      </c>
      <c r="F76" s="114">
        <f t="shared" ref="F76:F114" si="19">G76+H76+I76+J76+K76+L76+M76</f>
        <v>5</v>
      </c>
      <c r="G76" s="114"/>
      <c r="H76" s="114"/>
      <c r="I76" s="114"/>
      <c r="J76" s="114"/>
      <c r="K76" s="114"/>
      <c r="L76" s="114"/>
      <c r="M76" s="114">
        <v>5</v>
      </c>
      <c r="N76" s="114"/>
    </row>
    <row r="77" ht="18" customHeight="1" spans="1:14">
      <c r="A77" s="115"/>
      <c r="B77" s="114" t="s">
        <v>94</v>
      </c>
      <c r="C77" s="114"/>
      <c r="D77" s="114" t="s">
        <v>56</v>
      </c>
      <c r="E77" s="114" t="s">
        <v>53</v>
      </c>
      <c r="F77" s="114">
        <f t="shared" si="19"/>
        <v>13</v>
      </c>
      <c r="G77" s="114">
        <v>3</v>
      </c>
      <c r="H77" s="114">
        <v>3</v>
      </c>
      <c r="I77" s="114">
        <v>2</v>
      </c>
      <c r="J77" s="114">
        <v>2</v>
      </c>
      <c r="K77" s="114">
        <v>1</v>
      </c>
      <c r="L77" s="114">
        <v>2</v>
      </c>
      <c r="M77" s="114"/>
      <c r="N77" s="114"/>
    </row>
    <row r="78" ht="18" customHeight="1" spans="1:14">
      <c r="A78" s="115"/>
      <c r="B78" s="114" t="s">
        <v>94</v>
      </c>
      <c r="C78" s="114"/>
      <c r="D78" s="114" t="s">
        <v>56</v>
      </c>
      <c r="E78" s="114" t="s">
        <v>20</v>
      </c>
      <c r="F78" s="114">
        <f t="shared" si="19"/>
        <v>2</v>
      </c>
      <c r="G78" s="114"/>
      <c r="H78" s="114"/>
      <c r="I78" s="114"/>
      <c r="J78" s="114"/>
      <c r="K78" s="114"/>
      <c r="L78" s="114"/>
      <c r="M78" s="114">
        <v>2</v>
      </c>
      <c r="N78" s="114"/>
    </row>
    <row r="79" ht="18" customHeight="1" spans="1:14">
      <c r="A79" s="115" t="s">
        <v>95</v>
      </c>
      <c r="B79" s="115" t="s">
        <v>40</v>
      </c>
      <c r="C79" s="115"/>
      <c r="D79" s="115"/>
      <c r="E79" s="115"/>
      <c r="F79" s="115">
        <f>F80+F81</f>
        <v>96</v>
      </c>
      <c r="G79" s="115">
        <f t="shared" ref="G79:M79" si="20">G80+G81</f>
        <v>20</v>
      </c>
      <c r="H79" s="115">
        <f t="shared" si="20"/>
        <v>20</v>
      </c>
      <c r="I79" s="115">
        <f t="shared" si="20"/>
        <v>12</v>
      </c>
      <c r="J79" s="115">
        <f t="shared" si="20"/>
        <v>9</v>
      </c>
      <c r="K79" s="115">
        <f t="shared" si="20"/>
        <v>7</v>
      </c>
      <c r="L79" s="115">
        <f t="shared" si="20"/>
        <v>10</v>
      </c>
      <c r="M79" s="115">
        <f t="shared" si="20"/>
        <v>18</v>
      </c>
      <c r="N79" s="114"/>
    </row>
    <row r="80" ht="18" customHeight="1" spans="1:14">
      <c r="A80" s="115"/>
      <c r="B80" s="115" t="s">
        <v>50</v>
      </c>
      <c r="C80" s="115"/>
      <c r="D80" s="115"/>
      <c r="E80" s="115" t="s">
        <v>53</v>
      </c>
      <c r="F80" s="115">
        <f>F82+F84+F85+F87+F89+F90+F92+F94</f>
        <v>83</v>
      </c>
      <c r="G80" s="115">
        <f t="shared" ref="G80:M80" si="21">G82+G84+G85+G87+G89+G90+G92+G94</f>
        <v>20</v>
      </c>
      <c r="H80" s="115">
        <f t="shared" si="21"/>
        <v>20</v>
      </c>
      <c r="I80" s="115">
        <f t="shared" si="21"/>
        <v>12</v>
      </c>
      <c r="J80" s="115">
        <f t="shared" si="21"/>
        <v>9</v>
      </c>
      <c r="K80" s="115">
        <f t="shared" si="21"/>
        <v>7</v>
      </c>
      <c r="L80" s="115">
        <f t="shared" si="21"/>
        <v>10</v>
      </c>
      <c r="M80" s="115">
        <f t="shared" si="21"/>
        <v>5</v>
      </c>
      <c r="N80" s="114"/>
    </row>
    <row r="81" ht="18" customHeight="1" spans="1:14">
      <c r="A81" s="115"/>
      <c r="B81" s="115"/>
      <c r="C81" s="115"/>
      <c r="D81" s="115"/>
      <c r="E81" s="115" t="s">
        <v>20</v>
      </c>
      <c r="F81" s="115">
        <f>F83+F86+F88+F91+F93</f>
        <v>13</v>
      </c>
      <c r="G81" s="115">
        <f t="shared" ref="G81:M81" si="22">G83+G86+G88+G91+G93</f>
        <v>0</v>
      </c>
      <c r="H81" s="115">
        <f t="shared" si="22"/>
        <v>0</v>
      </c>
      <c r="I81" s="115">
        <f t="shared" si="22"/>
        <v>0</v>
      </c>
      <c r="J81" s="115">
        <f t="shared" si="22"/>
        <v>0</v>
      </c>
      <c r="K81" s="115">
        <f t="shared" si="22"/>
        <v>0</v>
      </c>
      <c r="L81" s="115">
        <f t="shared" si="22"/>
        <v>0</v>
      </c>
      <c r="M81" s="115">
        <f t="shared" si="22"/>
        <v>13</v>
      </c>
      <c r="N81" s="114"/>
    </row>
    <row r="82" ht="18" customHeight="1" spans="1:14">
      <c r="A82" s="115"/>
      <c r="B82" s="114" t="s">
        <v>96</v>
      </c>
      <c r="C82" s="114"/>
      <c r="D82" s="114" t="s">
        <v>56</v>
      </c>
      <c r="E82" s="114" t="s">
        <v>53</v>
      </c>
      <c r="F82" s="114">
        <f t="shared" si="19"/>
        <v>12</v>
      </c>
      <c r="G82" s="114">
        <v>2</v>
      </c>
      <c r="H82" s="114">
        <v>3</v>
      </c>
      <c r="I82" s="114">
        <v>2</v>
      </c>
      <c r="J82" s="114">
        <v>2</v>
      </c>
      <c r="K82" s="114">
        <v>1</v>
      </c>
      <c r="L82" s="114">
        <v>2</v>
      </c>
      <c r="M82" s="114"/>
      <c r="N82" s="114"/>
    </row>
    <row r="83" ht="18" customHeight="1" spans="1:14">
      <c r="A83" s="115"/>
      <c r="B83" s="114" t="s">
        <v>96</v>
      </c>
      <c r="C83" s="114"/>
      <c r="D83" s="114" t="s">
        <v>56</v>
      </c>
      <c r="E83" s="114" t="s">
        <v>20</v>
      </c>
      <c r="F83" s="114">
        <f t="shared" si="19"/>
        <v>3</v>
      </c>
      <c r="G83" s="114"/>
      <c r="H83" s="114"/>
      <c r="I83" s="114"/>
      <c r="J83" s="114"/>
      <c r="K83" s="114"/>
      <c r="L83" s="114"/>
      <c r="M83" s="114">
        <v>3</v>
      </c>
      <c r="N83" s="114"/>
    </row>
    <row r="84" ht="18" customHeight="1" spans="1:14">
      <c r="A84" s="115"/>
      <c r="B84" s="114" t="s">
        <v>97</v>
      </c>
      <c r="C84" s="114"/>
      <c r="D84" s="114" t="s">
        <v>56</v>
      </c>
      <c r="E84" s="114" t="s">
        <v>53</v>
      </c>
      <c r="F84" s="114">
        <f t="shared" si="19"/>
        <v>10</v>
      </c>
      <c r="G84" s="114">
        <v>2</v>
      </c>
      <c r="H84" s="114">
        <v>2</v>
      </c>
      <c r="I84" s="114">
        <v>1</v>
      </c>
      <c r="J84" s="114">
        <v>1</v>
      </c>
      <c r="K84" s="114">
        <v>1</v>
      </c>
      <c r="L84" s="114">
        <v>1</v>
      </c>
      <c r="M84" s="114">
        <v>2</v>
      </c>
      <c r="N84" s="114"/>
    </row>
    <row r="85" ht="18" customHeight="1" spans="1:14">
      <c r="A85" s="115"/>
      <c r="B85" s="114" t="s">
        <v>98</v>
      </c>
      <c r="C85" s="114"/>
      <c r="D85" s="114" t="s">
        <v>56</v>
      </c>
      <c r="E85" s="114" t="s">
        <v>53</v>
      </c>
      <c r="F85" s="114">
        <f t="shared" si="19"/>
        <v>10</v>
      </c>
      <c r="G85" s="114">
        <v>4</v>
      </c>
      <c r="H85" s="114">
        <v>3</v>
      </c>
      <c r="I85" s="114">
        <v>2</v>
      </c>
      <c r="J85" s="114">
        <v>1</v>
      </c>
      <c r="K85" s="114"/>
      <c r="L85" s="114"/>
      <c r="M85" s="114"/>
      <c r="N85" s="114"/>
    </row>
    <row r="86" ht="18" customHeight="1" spans="1:14">
      <c r="A86" s="115"/>
      <c r="B86" s="114" t="s">
        <v>98</v>
      </c>
      <c r="C86" s="114"/>
      <c r="D86" s="114" t="s">
        <v>56</v>
      </c>
      <c r="E86" s="114" t="s">
        <v>20</v>
      </c>
      <c r="F86" s="114">
        <f t="shared" si="19"/>
        <v>2</v>
      </c>
      <c r="G86" s="114"/>
      <c r="H86" s="114"/>
      <c r="I86" s="114"/>
      <c r="J86" s="114"/>
      <c r="K86" s="114"/>
      <c r="L86" s="114"/>
      <c r="M86" s="114">
        <v>2</v>
      </c>
      <c r="N86" s="114"/>
    </row>
    <row r="87" ht="18" customHeight="1" spans="1:14">
      <c r="A87" s="115"/>
      <c r="B87" s="114" t="s">
        <v>99</v>
      </c>
      <c r="C87" s="114"/>
      <c r="D87" s="114" t="s">
        <v>56</v>
      </c>
      <c r="E87" s="114" t="s">
        <v>53</v>
      </c>
      <c r="F87" s="114">
        <f t="shared" si="19"/>
        <v>9</v>
      </c>
      <c r="G87" s="114">
        <v>1</v>
      </c>
      <c r="H87" s="114">
        <v>1</v>
      </c>
      <c r="I87" s="114">
        <v>1</v>
      </c>
      <c r="J87" s="114">
        <v>2</v>
      </c>
      <c r="K87" s="114">
        <v>2</v>
      </c>
      <c r="L87" s="114">
        <v>2</v>
      </c>
      <c r="M87" s="114"/>
      <c r="N87" s="114"/>
    </row>
    <row r="88" ht="18" customHeight="1" spans="1:14">
      <c r="A88" s="115"/>
      <c r="B88" s="114" t="s">
        <v>99</v>
      </c>
      <c r="C88" s="114"/>
      <c r="D88" s="114" t="s">
        <v>56</v>
      </c>
      <c r="E88" s="114" t="s">
        <v>20</v>
      </c>
      <c r="F88" s="114">
        <f t="shared" si="19"/>
        <v>2</v>
      </c>
      <c r="G88" s="114"/>
      <c r="H88" s="114"/>
      <c r="I88" s="114"/>
      <c r="J88" s="114"/>
      <c r="K88" s="114"/>
      <c r="L88" s="114"/>
      <c r="M88" s="114">
        <v>2</v>
      </c>
      <c r="N88" s="114"/>
    </row>
    <row r="89" ht="18" customHeight="1" spans="1:14">
      <c r="A89" s="115"/>
      <c r="B89" s="114" t="s">
        <v>100</v>
      </c>
      <c r="C89" s="114"/>
      <c r="D89" s="114" t="s">
        <v>56</v>
      </c>
      <c r="E89" s="114" t="s">
        <v>53</v>
      </c>
      <c r="F89" s="114">
        <f t="shared" si="19"/>
        <v>17</v>
      </c>
      <c r="G89" s="114">
        <v>5</v>
      </c>
      <c r="H89" s="114">
        <v>4</v>
      </c>
      <c r="I89" s="114">
        <v>2</v>
      </c>
      <c r="J89" s="114">
        <v>2</v>
      </c>
      <c r="K89" s="114">
        <v>2</v>
      </c>
      <c r="L89" s="114">
        <v>2</v>
      </c>
      <c r="M89" s="114"/>
      <c r="N89" s="114"/>
    </row>
    <row r="90" ht="18" customHeight="1" spans="1:14">
      <c r="A90" s="115"/>
      <c r="B90" s="114" t="s">
        <v>101</v>
      </c>
      <c r="C90" s="114"/>
      <c r="D90" s="114" t="s">
        <v>56</v>
      </c>
      <c r="E90" s="114" t="s">
        <v>53</v>
      </c>
      <c r="F90" s="114">
        <f t="shared" si="19"/>
        <v>11</v>
      </c>
      <c r="G90" s="114">
        <v>4</v>
      </c>
      <c r="H90" s="114">
        <v>4</v>
      </c>
      <c r="I90" s="114">
        <v>2</v>
      </c>
      <c r="J90" s="114"/>
      <c r="K90" s="114"/>
      <c r="L90" s="114"/>
      <c r="M90" s="114">
        <v>1</v>
      </c>
      <c r="N90" s="114"/>
    </row>
    <row r="91" ht="18" customHeight="1" spans="1:14">
      <c r="A91" s="115"/>
      <c r="B91" s="114" t="s">
        <v>101</v>
      </c>
      <c r="C91" s="114"/>
      <c r="D91" s="114" t="s">
        <v>56</v>
      </c>
      <c r="E91" s="114" t="s">
        <v>20</v>
      </c>
      <c r="F91" s="114">
        <f t="shared" si="19"/>
        <v>4</v>
      </c>
      <c r="G91" s="114"/>
      <c r="H91" s="114"/>
      <c r="I91" s="114"/>
      <c r="J91" s="114"/>
      <c r="K91" s="114"/>
      <c r="L91" s="114"/>
      <c r="M91" s="114">
        <v>4</v>
      </c>
      <c r="N91" s="114"/>
    </row>
    <row r="92" ht="18" customHeight="1" spans="1:14">
      <c r="A92" s="115"/>
      <c r="B92" s="114" t="s">
        <v>102</v>
      </c>
      <c r="C92" s="114"/>
      <c r="D92" s="114" t="s">
        <v>56</v>
      </c>
      <c r="E92" s="114" t="s">
        <v>53</v>
      </c>
      <c r="F92" s="114">
        <f t="shared" si="19"/>
        <v>11</v>
      </c>
      <c r="G92" s="114">
        <v>2</v>
      </c>
      <c r="H92" s="114">
        <v>2</v>
      </c>
      <c r="I92" s="114">
        <v>2</v>
      </c>
      <c r="J92" s="114">
        <v>1</v>
      </c>
      <c r="K92" s="114">
        <v>1</v>
      </c>
      <c r="L92" s="114">
        <v>2</v>
      </c>
      <c r="M92" s="114">
        <v>1</v>
      </c>
      <c r="N92" s="114"/>
    </row>
    <row r="93" ht="18" customHeight="1" spans="1:14">
      <c r="A93" s="115"/>
      <c r="B93" s="114" t="s">
        <v>102</v>
      </c>
      <c r="C93" s="114"/>
      <c r="D93" s="114" t="s">
        <v>56</v>
      </c>
      <c r="E93" s="114" t="s">
        <v>20</v>
      </c>
      <c r="F93" s="114">
        <f t="shared" si="19"/>
        <v>2</v>
      </c>
      <c r="G93" s="114"/>
      <c r="H93" s="114"/>
      <c r="I93" s="114"/>
      <c r="J93" s="114"/>
      <c r="K93" s="114"/>
      <c r="L93" s="114"/>
      <c r="M93" s="114">
        <v>2</v>
      </c>
      <c r="N93" s="114"/>
    </row>
    <row r="94" ht="18" customHeight="1" spans="1:14">
      <c r="A94" s="115"/>
      <c r="B94" s="114" t="s">
        <v>103</v>
      </c>
      <c r="C94" s="114"/>
      <c r="D94" s="114" t="s">
        <v>56</v>
      </c>
      <c r="E94" s="114" t="s">
        <v>53</v>
      </c>
      <c r="F94" s="114">
        <f t="shared" si="19"/>
        <v>3</v>
      </c>
      <c r="G94" s="114"/>
      <c r="H94" s="114">
        <v>1</v>
      </c>
      <c r="I94" s="114"/>
      <c r="J94" s="114"/>
      <c r="K94" s="114"/>
      <c r="L94" s="114">
        <v>1</v>
      </c>
      <c r="M94" s="114">
        <v>1</v>
      </c>
      <c r="N94" s="114"/>
    </row>
    <row r="95" ht="18" customHeight="1" spans="1:14">
      <c r="A95" s="115" t="s">
        <v>104</v>
      </c>
      <c r="B95" s="115" t="s">
        <v>40</v>
      </c>
      <c r="C95" s="115"/>
      <c r="D95" s="115"/>
      <c r="E95" s="115"/>
      <c r="F95" s="115">
        <f>F96+F97</f>
        <v>116</v>
      </c>
      <c r="G95" s="115">
        <f t="shared" ref="G95:M95" si="23">G96+G97</f>
        <v>27</v>
      </c>
      <c r="H95" s="115">
        <f t="shared" si="23"/>
        <v>28</v>
      </c>
      <c r="I95" s="115">
        <f t="shared" si="23"/>
        <v>11</v>
      </c>
      <c r="J95" s="115">
        <f t="shared" si="23"/>
        <v>8</v>
      </c>
      <c r="K95" s="115">
        <f t="shared" si="23"/>
        <v>7</v>
      </c>
      <c r="L95" s="115">
        <f t="shared" si="23"/>
        <v>7</v>
      </c>
      <c r="M95" s="115">
        <f t="shared" si="23"/>
        <v>28</v>
      </c>
      <c r="N95" s="114"/>
    </row>
    <row r="96" ht="18" customHeight="1" spans="1:14">
      <c r="A96" s="115"/>
      <c r="B96" s="115" t="s">
        <v>50</v>
      </c>
      <c r="C96" s="115"/>
      <c r="D96" s="115"/>
      <c r="E96" s="115" t="s">
        <v>53</v>
      </c>
      <c r="F96" s="115">
        <f>F99+F101+F103+F104+F106+F108+F110+F112+F114</f>
        <v>95</v>
      </c>
      <c r="G96" s="115">
        <f t="shared" ref="G96:M96" si="24">G99+G101+G103+G104+G106+G108+G110+G112+G114</f>
        <v>27</v>
      </c>
      <c r="H96" s="115">
        <f t="shared" si="24"/>
        <v>28</v>
      </c>
      <c r="I96" s="115">
        <f t="shared" si="24"/>
        <v>11</v>
      </c>
      <c r="J96" s="115">
        <f t="shared" si="24"/>
        <v>8</v>
      </c>
      <c r="K96" s="115">
        <f t="shared" si="24"/>
        <v>7</v>
      </c>
      <c r="L96" s="115">
        <f t="shared" si="24"/>
        <v>7</v>
      </c>
      <c r="M96" s="115">
        <f t="shared" si="24"/>
        <v>7</v>
      </c>
      <c r="N96" s="114"/>
    </row>
    <row r="97" ht="18" customHeight="1" spans="1:14">
      <c r="A97" s="115"/>
      <c r="B97" s="115"/>
      <c r="C97" s="115"/>
      <c r="D97" s="115"/>
      <c r="E97" s="115" t="s">
        <v>20</v>
      </c>
      <c r="F97" s="115">
        <f>F98+F100+F102+F105+F107+F109+F111+F113</f>
        <v>21</v>
      </c>
      <c r="G97" s="115">
        <f t="shared" ref="G97:M97" si="25">G98+G100+G102+G105+G107+G109+G111+G113</f>
        <v>0</v>
      </c>
      <c r="H97" s="115">
        <f t="shared" si="25"/>
        <v>0</v>
      </c>
      <c r="I97" s="115">
        <f t="shared" si="25"/>
        <v>0</v>
      </c>
      <c r="J97" s="115">
        <f t="shared" si="25"/>
        <v>0</v>
      </c>
      <c r="K97" s="115">
        <f t="shared" si="25"/>
        <v>0</v>
      </c>
      <c r="L97" s="115">
        <f t="shared" si="25"/>
        <v>0</v>
      </c>
      <c r="M97" s="115">
        <f t="shared" si="25"/>
        <v>21</v>
      </c>
      <c r="N97" s="114"/>
    </row>
    <row r="98" ht="18" customHeight="1" spans="1:14">
      <c r="A98" s="115"/>
      <c r="B98" s="114" t="s">
        <v>105</v>
      </c>
      <c r="C98" s="114"/>
      <c r="D98" s="114" t="s">
        <v>56</v>
      </c>
      <c r="E98" s="114" t="s">
        <v>20</v>
      </c>
      <c r="F98" s="114">
        <f t="shared" si="19"/>
        <v>5</v>
      </c>
      <c r="G98" s="114"/>
      <c r="H98" s="114"/>
      <c r="I98" s="114"/>
      <c r="J98" s="114"/>
      <c r="K98" s="114"/>
      <c r="L98" s="114"/>
      <c r="M98" s="114">
        <v>5</v>
      </c>
      <c r="N98" s="114"/>
    </row>
    <row r="99" ht="18" customHeight="1" spans="1:14">
      <c r="A99" s="115"/>
      <c r="B99" s="114" t="s">
        <v>106</v>
      </c>
      <c r="C99" s="114"/>
      <c r="D99" s="114" t="s">
        <v>56</v>
      </c>
      <c r="E99" s="114" t="s">
        <v>53</v>
      </c>
      <c r="F99" s="114">
        <f t="shared" si="19"/>
        <v>14</v>
      </c>
      <c r="G99" s="114">
        <v>4</v>
      </c>
      <c r="H99" s="114">
        <v>3</v>
      </c>
      <c r="I99" s="114">
        <v>2</v>
      </c>
      <c r="J99" s="114">
        <v>2</v>
      </c>
      <c r="K99" s="114">
        <v>1</v>
      </c>
      <c r="L99" s="114">
        <v>1</v>
      </c>
      <c r="M99" s="114">
        <v>1</v>
      </c>
      <c r="N99" s="114"/>
    </row>
    <row r="100" ht="18" customHeight="1" spans="1:14">
      <c r="A100" s="115"/>
      <c r="B100" s="114" t="s">
        <v>106</v>
      </c>
      <c r="C100" s="114"/>
      <c r="D100" s="114" t="s">
        <v>56</v>
      </c>
      <c r="E100" s="114" t="s">
        <v>20</v>
      </c>
      <c r="F100" s="114">
        <f t="shared" si="19"/>
        <v>2</v>
      </c>
      <c r="G100" s="114"/>
      <c r="H100" s="114"/>
      <c r="I100" s="114"/>
      <c r="J100" s="114"/>
      <c r="K100" s="114"/>
      <c r="L100" s="114"/>
      <c r="M100" s="114">
        <v>2</v>
      </c>
      <c r="N100" s="114"/>
    </row>
    <row r="101" ht="18" customHeight="1" spans="1:14">
      <c r="A101" s="115"/>
      <c r="B101" s="114" t="s">
        <v>107</v>
      </c>
      <c r="C101" s="114"/>
      <c r="D101" s="114" t="s">
        <v>56</v>
      </c>
      <c r="E101" s="114" t="s">
        <v>53</v>
      </c>
      <c r="F101" s="114">
        <f t="shared" si="19"/>
        <v>19</v>
      </c>
      <c r="G101" s="114">
        <v>4</v>
      </c>
      <c r="H101" s="114">
        <v>4</v>
      </c>
      <c r="I101" s="114">
        <v>4</v>
      </c>
      <c r="J101" s="114">
        <v>2</v>
      </c>
      <c r="K101" s="114">
        <v>2</v>
      </c>
      <c r="L101" s="114">
        <v>2</v>
      </c>
      <c r="M101" s="114">
        <v>1</v>
      </c>
      <c r="N101" s="114"/>
    </row>
    <row r="102" ht="18" customHeight="1" spans="1:14">
      <c r="A102" s="115"/>
      <c r="B102" s="114" t="s">
        <v>107</v>
      </c>
      <c r="C102" s="114"/>
      <c r="D102" s="114" t="s">
        <v>56</v>
      </c>
      <c r="E102" s="114" t="s">
        <v>20</v>
      </c>
      <c r="F102" s="114">
        <f t="shared" si="19"/>
        <v>3</v>
      </c>
      <c r="G102" s="114"/>
      <c r="H102" s="114"/>
      <c r="I102" s="114"/>
      <c r="J102" s="114"/>
      <c r="K102" s="114"/>
      <c r="L102" s="114"/>
      <c r="M102" s="114">
        <v>3</v>
      </c>
      <c r="N102" s="114"/>
    </row>
    <row r="103" ht="18" customHeight="1" spans="1:14">
      <c r="A103" s="115"/>
      <c r="B103" s="114" t="s">
        <v>108</v>
      </c>
      <c r="C103" s="114"/>
      <c r="D103" s="114" t="s">
        <v>56</v>
      </c>
      <c r="E103" s="114" t="s">
        <v>53</v>
      </c>
      <c r="F103" s="114">
        <f t="shared" si="19"/>
        <v>13</v>
      </c>
      <c r="G103" s="114">
        <v>3</v>
      </c>
      <c r="H103" s="114">
        <v>4</v>
      </c>
      <c r="I103" s="114"/>
      <c r="J103" s="114">
        <v>2</v>
      </c>
      <c r="K103" s="114">
        <v>2</v>
      </c>
      <c r="L103" s="114">
        <v>2</v>
      </c>
      <c r="M103" s="114"/>
      <c r="N103" s="114"/>
    </row>
    <row r="104" ht="18" customHeight="1" spans="1:14">
      <c r="A104" s="115"/>
      <c r="B104" s="114" t="s">
        <v>109</v>
      </c>
      <c r="C104" s="114"/>
      <c r="D104" s="114" t="s">
        <v>56</v>
      </c>
      <c r="E104" s="114" t="s">
        <v>53</v>
      </c>
      <c r="F104" s="114">
        <f t="shared" si="19"/>
        <v>11</v>
      </c>
      <c r="G104" s="114">
        <v>4</v>
      </c>
      <c r="H104" s="114">
        <v>4</v>
      </c>
      <c r="I104" s="114">
        <v>2</v>
      </c>
      <c r="J104" s="114"/>
      <c r="K104" s="114"/>
      <c r="L104" s="114"/>
      <c r="M104" s="114">
        <v>1</v>
      </c>
      <c r="N104" s="114"/>
    </row>
    <row r="105" ht="18" customHeight="1" spans="1:14">
      <c r="A105" s="115"/>
      <c r="B105" s="114" t="s">
        <v>109</v>
      </c>
      <c r="C105" s="114"/>
      <c r="D105" s="114" t="s">
        <v>56</v>
      </c>
      <c r="E105" s="114" t="s">
        <v>20</v>
      </c>
      <c r="F105" s="114">
        <f t="shared" si="19"/>
        <v>2</v>
      </c>
      <c r="G105" s="114"/>
      <c r="H105" s="114"/>
      <c r="I105" s="114"/>
      <c r="J105" s="114"/>
      <c r="K105" s="114"/>
      <c r="L105" s="114"/>
      <c r="M105" s="114">
        <v>2</v>
      </c>
      <c r="N105" s="114"/>
    </row>
    <row r="106" ht="18" customHeight="1" spans="1:14">
      <c r="A106" s="115"/>
      <c r="B106" s="114" t="s">
        <v>110</v>
      </c>
      <c r="C106" s="114"/>
      <c r="D106" s="114" t="s">
        <v>56</v>
      </c>
      <c r="E106" s="114" t="s">
        <v>53</v>
      </c>
      <c r="F106" s="114">
        <f t="shared" si="19"/>
        <v>5</v>
      </c>
      <c r="G106" s="114"/>
      <c r="H106" s="114">
        <v>2</v>
      </c>
      <c r="I106" s="114"/>
      <c r="J106" s="114">
        <v>1</v>
      </c>
      <c r="K106" s="114">
        <v>1</v>
      </c>
      <c r="L106" s="114"/>
      <c r="M106" s="114">
        <v>1</v>
      </c>
      <c r="N106" s="114"/>
    </row>
    <row r="107" ht="18" customHeight="1" spans="1:14">
      <c r="A107" s="115"/>
      <c r="B107" s="114" t="s">
        <v>110</v>
      </c>
      <c r="C107" s="114"/>
      <c r="D107" s="114" t="s">
        <v>56</v>
      </c>
      <c r="E107" s="114" t="s">
        <v>20</v>
      </c>
      <c r="F107" s="114">
        <f t="shared" si="19"/>
        <v>1</v>
      </c>
      <c r="G107" s="114"/>
      <c r="H107" s="114"/>
      <c r="I107" s="114"/>
      <c r="J107" s="114"/>
      <c r="K107" s="114"/>
      <c r="L107" s="114"/>
      <c r="M107" s="114">
        <v>1</v>
      </c>
      <c r="N107" s="114"/>
    </row>
    <row r="108" ht="18" customHeight="1" spans="1:14">
      <c r="A108" s="115"/>
      <c r="B108" s="114" t="s">
        <v>111</v>
      </c>
      <c r="C108" s="114"/>
      <c r="D108" s="114" t="s">
        <v>56</v>
      </c>
      <c r="E108" s="114" t="s">
        <v>53</v>
      </c>
      <c r="F108" s="114">
        <f t="shared" si="19"/>
        <v>9</v>
      </c>
      <c r="G108" s="114">
        <v>4</v>
      </c>
      <c r="H108" s="114">
        <v>4</v>
      </c>
      <c r="I108" s="114"/>
      <c r="J108" s="114"/>
      <c r="K108" s="114"/>
      <c r="L108" s="114"/>
      <c r="M108" s="114">
        <v>1</v>
      </c>
      <c r="N108" s="114"/>
    </row>
    <row r="109" ht="18" customHeight="1" spans="1:14">
      <c r="A109" s="115"/>
      <c r="B109" s="114" t="s">
        <v>111</v>
      </c>
      <c r="C109" s="114"/>
      <c r="D109" s="114" t="s">
        <v>56</v>
      </c>
      <c r="E109" s="114" t="s">
        <v>20</v>
      </c>
      <c r="F109" s="114">
        <f t="shared" si="19"/>
        <v>4</v>
      </c>
      <c r="G109" s="114"/>
      <c r="H109" s="114"/>
      <c r="I109" s="114"/>
      <c r="J109" s="114"/>
      <c r="K109" s="114"/>
      <c r="L109" s="114"/>
      <c r="M109" s="114">
        <v>4</v>
      </c>
      <c r="N109" s="114"/>
    </row>
    <row r="110" ht="18" customHeight="1" spans="1:14">
      <c r="A110" s="115"/>
      <c r="B110" s="114" t="s">
        <v>112</v>
      </c>
      <c r="C110" s="114"/>
      <c r="D110" s="114" t="s">
        <v>56</v>
      </c>
      <c r="E110" s="114" t="s">
        <v>53</v>
      </c>
      <c r="F110" s="114">
        <f t="shared" si="19"/>
        <v>11</v>
      </c>
      <c r="G110" s="114">
        <v>2</v>
      </c>
      <c r="H110" s="114">
        <v>3</v>
      </c>
      <c r="I110" s="114">
        <v>1</v>
      </c>
      <c r="J110" s="114">
        <v>1</v>
      </c>
      <c r="K110" s="114">
        <v>1</v>
      </c>
      <c r="L110" s="114">
        <v>2</v>
      </c>
      <c r="M110" s="114">
        <v>1</v>
      </c>
      <c r="N110" s="114"/>
    </row>
    <row r="111" ht="18" customHeight="1" spans="1:14">
      <c r="A111" s="115"/>
      <c r="B111" s="114" t="s">
        <v>112</v>
      </c>
      <c r="C111" s="114"/>
      <c r="D111" s="114" t="s">
        <v>56</v>
      </c>
      <c r="E111" s="114" t="s">
        <v>20</v>
      </c>
      <c r="F111" s="114">
        <f t="shared" si="19"/>
        <v>2</v>
      </c>
      <c r="G111" s="114"/>
      <c r="H111" s="114"/>
      <c r="I111" s="114"/>
      <c r="J111" s="114"/>
      <c r="K111" s="114"/>
      <c r="L111" s="114"/>
      <c r="M111" s="114">
        <v>2</v>
      </c>
      <c r="N111" s="114"/>
    </row>
    <row r="112" ht="18" customHeight="1" spans="1:14">
      <c r="A112" s="115"/>
      <c r="B112" s="114" t="s">
        <v>113</v>
      </c>
      <c r="C112" s="114"/>
      <c r="D112" s="114" t="s">
        <v>56</v>
      </c>
      <c r="E112" s="114" t="s">
        <v>53</v>
      </c>
      <c r="F112" s="114">
        <f t="shared" si="19"/>
        <v>9</v>
      </c>
      <c r="G112" s="114">
        <v>3</v>
      </c>
      <c r="H112" s="114">
        <v>3</v>
      </c>
      <c r="I112" s="114">
        <v>2</v>
      </c>
      <c r="J112" s="114"/>
      <c r="K112" s="114"/>
      <c r="L112" s="114"/>
      <c r="M112" s="114">
        <v>1</v>
      </c>
      <c r="N112" s="114"/>
    </row>
    <row r="113" ht="18" customHeight="1" spans="1:14">
      <c r="A113" s="115"/>
      <c r="B113" s="114" t="s">
        <v>113</v>
      </c>
      <c r="C113" s="114"/>
      <c r="D113" s="114" t="s">
        <v>56</v>
      </c>
      <c r="E113" s="114" t="s">
        <v>20</v>
      </c>
      <c r="F113" s="114">
        <f t="shared" si="19"/>
        <v>2</v>
      </c>
      <c r="G113" s="114"/>
      <c r="H113" s="114"/>
      <c r="I113" s="114"/>
      <c r="J113" s="114"/>
      <c r="K113" s="114"/>
      <c r="L113" s="114"/>
      <c r="M113" s="114">
        <v>2</v>
      </c>
      <c r="N113" s="114"/>
    </row>
    <row r="114" ht="18" customHeight="1" spans="1:14">
      <c r="A114" s="115"/>
      <c r="B114" s="114" t="s">
        <v>114</v>
      </c>
      <c r="C114" s="114"/>
      <c r="D114" s="114" t="s">
        <v>56</v>
      </c>
      <c r="E114" s="114" t="s">
        <v>53</v>
      </c>
      <c r="F114" s="114">
        <f t="shared" si="19"/>
        <v>4</v>
      </c>
      <c r="G114" s="114">
        <v>3</v>
      </c>
      <c r="H114" s="114">
        <v>1</v>
      </c>
      <c r="I114" s="114"/>
      <c r="J114" s="114"/>
      <c r="K114" s="114"/>
      <c r="L114" s="114"/>
      <c r="M114" s="114"/>
      <c r="N114" s="114"/>
    </row>
    <row r="115" ht="18" customHeight="1" spans="1:14">
      <c r="A115" s="115" t="s">
        <v>115</v>
      </c>
      <c r="B115" s="115" t="s">
        <v>40</v>
      </c>
      <c r="C115" s="115"/>
      <c r="D115" s="115"/>
      <c r="E115" s="115"/>
      <c r="F115" s="115">
        <f>F116+F117</f>
        <v>15</v>
      </c>
      <c r="G115" s="115">
        <f t="shared" ref="G115:M115" si="26">G116+G117</f>
        <v>1</v>
      </c>
      <c r="H115" s="115">
        <f t="shared" si="26"/>
        <v>1</v>
      </c>
      <c r="I115" s="115">
        <f t="shared" si="26"/>
        <v>1</v>
      </c>
      <c r="J115" s="115">
        <f t="shared" si="26"/>
        <v>0</v>
      </c>
      <c r="K115" s="115">
        <f t="shared" si="26"/>
        <v>0</v>
      </c>
      <c r="L115" s="115">
        <f t="shared" si="26"/>
        <v>0</v>
      </c>
      <c r="M115" s="115">
        <f t="shared" si="26"/>
        <v>12</v>
      </c>
      <c r="N115" s="114"/>
    </row>
    <row r="116" ht="18" customHeight="1" spans="1:14">
      <c r="A116" s="115"/>
      <c r="B116" s="115" t="s">
        <v>50</v>
      </c>
      <c r="C116" s="115"/>
      <c r="D116" s="115"/>
      <c r="E116" s="115" t="s">
        <v>53</v>
      </c>
      <c r="F116" s="115">
        <f>F118+F120</f>
        <v>5</v>
      </c>
      <c r="G116" s="115">
        <f t="shared" ref="G116:M117" si="27">G118+G120</f>
        <v>1</v>
      </c>
      <c r="H116" s="115">
        <f t="shared" si="27"/>
        <v>1</v>
      </c>
      <c r="I116" s="115">
        <f t="shared" si="27"/>
        <v>1</v>
      </c>
      <c r="J116" s="115">
        <f t="shared" si="27"/>
        <v>0</v>
      </c>
      <c r="K116" s="115">
        <f t="shared" si="27"/>
        <v>0</v>
      </c>
      <c r="L116" s="115">
        <f t="shared" si="27"/>
        <v>0</v>
      </c>
      <c r="M116" s="115">
        <f t="shared" si="27"/>
        <v>2</v>
      </c>
      <c r="N116" s="114"/>
    </row>
    <row r="117" ht="18" customHeight="1" spans="1:14">
      <c r="A117" s="115"/>
      <c r="B117" s="115"/>
      <c r="C117" s="115"/>
      <c r="D117" s="115"/>
      <c r="E117" s="115" t="s">
        <v>20</v>
      </c>
      <c r="F117" s="115">
        <f>F119+F121</f>
        <v>10</v>
      </c>
      <c r="G117" s="115">
        <f t="shared" si="27"/>
        <v>0</v>
      </c>
      <c r="H117" s="115">
        <f t="shared" si="27"/>
        <v>0</v>
      </c>
      <c r="I117" s="115">
        <f t="shared" si="27"/>
        <v>0</v>
      </c>
      <c r="J117" s="115">
        <f t="shared" si="27"/>
        <v>0</v>
      </c>
      <c r="K117" s="115">
        <f t="shared" si="27"/>
        <v>0</v>
      </c>
      <c r="L117" s="115">
        <f t="shared" si="27"/>
        <v>0</v>
      </c>
      <c r="M117" s="115">
        <f t="shared" si="27"/>
        <v>10</v>
      </c>
      <c r="N117" s="114"/>
    </row>
    <row r="118" ht="18" customHeight="1" spans="1:14">
      <c r="A118" s="115"/>
      <c r="B118" s="114" t="s">
        <v>116</v>
      </c>
      <c r="C118" s="114"/>
      <c r="D118" s="114" t="s">
        <v>56</v>
      </c>
      <c r="E118" s="114" t="s">
        <v>53</v>
      </c>
      <c r="F118" s="114">
        <f t="shared" ref="F118:F181" si="28">G118+H118+I118+J118+K118+L118+M118</f>
        <v>3</v>
      </c>
      <c r="G118" s="114">
        <v>1</v>
      </c>
      <c r="H118" s="114">
        <v>1</v>
      </c>
      <c r="I118" s="114">
        <v>1</v>
      </c>
      <c r="J118" s="114"/>
      <c r="K118" s="114"/>
      <c r="L118" s="114"/>
      <c r="M118" s="114"/>
      <c r="N118" s="114"/>
    </row>
    <row r="119" ht="18" customHeight="1" spans="1:14">
      <c r="A119" s="115"/>
      <c r="B119" s="114" t="s">
        <v>116</v>
      </c>
      <c r="C119" s="114"/>
      <c r="D119" s="114" t="s">
        <v>56</v>
      </c>
      <c r="E119" s="114" t="s">
        <v>20</v>
      </c>
      <c r="F119" s="114">
        <f t="shared" si="28"/>
        <v>2</v>
      </c>
      <c r="G119" s="114"/>
      <c r="H119" s="114"/>
      <c r="I119" s="114"/>
      <c r="J119" s="114"/>
      <c r="K119" s="114"/>
      <c r="L119" s="114"/>
      <c r="M119" s="114">
        <v>2</v>
      </c>
      <c r="N119" s="114"/>
    </row>
    <row r="120" ht="18" customHeight="1" spans="1:14">
      <c r="A120" s="115"/>
      <c r="B120" s="114" t="s">
        <v>117</v>
      </c>
      <c r="C120" s="114"/>
      <c r="D120" s="114" t="s">
        <v>56</v>
      </c>
      <c r="E120" s="114" t="s">
        <v>53</v>
      </c>
      <c r="F120" s="114">
        <f t="shared" si="28"/>
        <v>2</v>
      </c>
      <c r="G120" s="114"/>
      <c r="H120" s="114"/>
      <c r="I120" s="114"/>
      <c r="J120" s="114"/>
      <c r="K120" s="114"/>
      <c r="L120" s="114"/>
      <c r="M120" s="114">
        <v>2</v>
      </c>
      <c r="N120" s="114"/>
    </row>
    <row r="121" ht="18" customHeight="1" spans="1:14">
      <c r="A121" s="115"/>
      <c r="B121" s="114" t="s">
        <v>117</v>
      </c>
      <c r="C121" s="114"/>
      <c r="D121" s="114" t="s">
        <v>56</v>
      </c>
      <c r="E121" s="114" t="s">
        <v>20</v>
      </c>
      <c r="F121" s="114">
        <f t="shared" si="28"/>
        <v>8</v>
      </c>
      <c r="G121" s="114"/>
      <c r="H121" s="114"/>
      <c r="I121" s="114"/>
      <c r="J121" s="114"/>
      <c r="K121" s="114"/>
      <c r="L121" s="114"/>
      <c r="M121" s="114">
        <v>8</v>
      </c>
      <c r="N121" s="114"/>
    </row>
    <row r="122" ht="18" customHeight="1" spans="1:14">
      <c r="A122" s="115" t="s">
        <v>118</v>
      </c>
      <c r="B122" s="115" t="s">
        <v>40</v>
      </c>
      <c r="C122" s="115"/>
      <c r="D122" s="115"/>
      <c r="E122" s="115"/>
      <c r="F122" s="115">
        <f>F123+F124</f>
        <v>88</v>
      </c>
      <c r="G122" s="115">
        <f t="shared" ref="G122:M122" si="29">G123+G124</f>
        <v>18</v>
      </c>
      <c r="H122" s="115">
        <f t="shared" si="29"/>
        <v>19</v>
      </c>
      <c r="I122" s="115">
        <f t="shared" si="29"/>
        <v>9</v>
      </c>
      <c r="J122" s="115">
        <f t="shared" si="29"/>
        <v>10</v>
      </c>
      <c r="K122" s="115">
        <f t="shared" si="29"/>
        <v>4</v>
      </c>
      <c r="L122" s="115">
        <f t="shared" si="29"/>
        <v>11</v>
      </c>
      <c r="M122" s="115">
        <f t="shared" si="29"/>
        <v>17</v>
      </c>
      <c r="N122" s="114"/>
    </row>
    <row r="123" ht="18" customHeight="1" spans="1:14">
      <c r="A123" s="115"/>
      <c r="B123" s="115" t="s">
        <v>50</v>
      </c>
      <c r="C123" s="115"/>
      <c r="D123" s="115"/>
      <c r="E123" s="115" t="s">
        <v>53</v>
      </c>
      <c r="F123" s="115">
        <f>F125+F126+F128+F130+F132+F134+F137</f>
        <v>74</v>
      </c>
      <c r="G123" s="115">
        <f t="shared" ref="G123:M123" si="30">G125+G126+G128+G130+G132+G134+G137</f>
        <v>18</v>
      </c>
      <c r="H123" s="115">
        <f t="shared" si="30"/>
        <v>19</v>
      </c>
      <c r="I123" s="115">
        <f t="shared" si="30"/>
        <v>9</v>
      </c>
      <c r="J123" s="115">
        <f t="shared" si="30"/>
        <v>10</v>
      </c>
      <c r="K123" s="115">
        <f t="shared" si="30"/>
        <v>4</v>
      </c>
      <c r="L123" s="115">
        <f t="shared" si="30"/>
        <v>11</v>
      </c>
      <c r="M123" s="115">
        <f t="shared" si="30"/>
        <v>3</v>
      </c>
      <c r="N123" s="114"/>
    </row>
    <row r="124" ht="18" customHeight="1" spans="1:14">
      <c r="A124" s="115"/>
      <c r="B124" s="115"/>
      <c r="C124" s="115"/>
      <c r="D124" s="115"/>
      <c r="E124" s="115" t="s">
        <v>20</v>
      </c>
      <c r="F124" s="115">
        <f>F127+F129+F131+F133+F135+F136</f>
        <v>14</v>
      </c>
      <c r="G124" s="115">
        <f t="shared" ref="G124:M124" si="31">G127+G129+G131+G133+G135+G136</f>
        <v>0</v>
      </c>
      <c r="H124" s="115">
        <f t="shared" si="31"/>
        <v>0</v>
      </c>
      <c r="I124" s="115">
        <f t="shared" si="31"/>
        <v>0</v>
      </c>
      <c r="J124" s="115">
        <f t="shared" si="31"/>
        <v>0</v>
      </c>
      <c r="K124" s="115">
        <f t="shared" si="31"/>
        <v>0</v>
      </c>
      <c r="L124" s="115">
        <f t="shared" si="31"/>
        <v>0</v>
      </c>
      <c r="M124" s="115">
        <f t="shared" si="31"/>
        <v>14</v>
      </c>
      <c r="N124" s="114"/>
    </row>
    <row r="125" ht="18" customHeight="1" spans="1:14">
      <c r="A125" s="115"/>
      <c r="B125" s="114" t="s">
        <v>119</v>
      </c>
      <c r="C125" s="114"/>
      <c r="D125" s="114" t="s">
        <v>56</v>
      </c>
      <c r="E125" s="114" t="s">
        <v>53</v>
      </c>
      <c r="F125" s="114">
        <f t="shared" si="28"/>
        <v>6</v>
      </c>
      <c r="G125" s="114">
        <v>3</v>
      </c>
      <c r="H125" s="114">
        <v>3</v>
      </c>
      <c r="I125" s="114"/>
      <c r="J125" s="114"/>
      <c r="K125" s="114"/>
      <c r="L125" s="114"/>
      <c r="M125" s="114"/>
      <c r="N125" s="114"/>
    </row>
    <row r="126" ht="18" customHeight="1" spans="1:14">
      <c r="A126" s="115"/>
      <c r="B126" s="114" t="s">
        <v>120</v>
      </c>
      <c r="C126" s="114"/>
      <c r="D126" s="114" t="s">
        <v>56</v>
      </c>
      <c r="E126" s="114" t="s">
        <v>53</v>
      </c>
      <c r="F126" s="114">
        <f t="shared" si="28"/>
        <v>14</v>
      </c>
      <c r="G126" s="114">
        <v>4</v>
      </c>
      <c r="H126" s="114">
        <v>3</v>
      </c>
      <c r="I126" s="114">
        <v>1</v>
      </c>
      <c r="J126" s="114">
        <v>2</v>
      </c>
      <c r="K126" s="114">
        <v>1</v>
      </c>
      <c r="L126" s="114">
        <v>2</v>
      </c>
      <c r="M126" s="114">
        <v>1</v>
      </c>
      <c r="N126" s="114"/>
    </row>
    <row r="127" ht="18" customHeight="1" spans="1:14">
      <c r="A127" s="115"/>
      <c r="B127" s="114" t="s">
        <v>120</v>
      </c>
      <c r="C127" s="114"/>
      <c r="D127" s="114" t="s">
        <v>56</v>
      </c>
      <c r="E127" s="114" t="s">
        <v>20</v>
      </c>
      <c r="F127" s="114">
        <f t="shared" si="28"/>
        <v>1</v>
      </c>
      <c r="G127" s="114"/>
      <c r="H127" s="114"/>
      <c r="I127" s="114"/>
      <c r="J127" s="114"/>
      <c r="K127" s="114"/>
      <c r="L127" s="114"/>
      <c r="M127" s="114">
        <v>1</v>
      </c>
      <c r="N127" s="114"/>
    </row>
    <row r="128" ht="18" customHeight="1" spans="1:14">
      <c r="A128" s="115"/>
      <c r="B128" s="114" t="s">
        <v>121</v>
      </c>
      <c r="C128" s="114"/>
      <c r="D128" s="114" t="s">
        <v>56</v>
      </c>
      <c r="E128" s="114" t="s">
        <v>53</v>
      </c>
      <c r="F128" s="114">
        <f t="shared" si="28"/>
        <v>14</v>
      </c>
      <c r="G128" s="114">
        <v>3</v>
      </c>
      <c r="H128" s="114">
        <v>3</v>
      </c>
      <c r="I128" s="114">
        <v>2</v>
      </c>
      <c r="J128" s="114">
        <v>2</v>
      </c>
      <c r="K128" s="114">
        <v>2</v>
      </c>
      <c r="L128" s="114">
        <v>2</v>
      </c>
      <c r="M128" s="114"/>
      <c r="N128" s="114"/>
    </row>
    <row r="129" ht="18" customHeight="1" spans="1:14">
      <c r="A129" s="115"/>
      <c r="B129" s="114" t="s">
        <v>121</v>
      </c>
      <c r="C129" s="114"/>
      <c r="D129" s="114" t="s">
        <v>56</v>
      </c>
      <c r="E129" s="114" t="s">
        <v>20</v>
      </c>
      <c r="F129" s="114">
        <f t="shared" si="28"/>
        <v>2</v>
      </c>
      <c r="G129" s="114"/>
      <c r="H129" s="114"/>
      <c r="I129" s="114"/>
      <c r="J129" s="114"/>
      <c r="K129" s="114"/>
      <c r="L129" s="114"/>
      <c r="M129" s="114">
        <v>2</v>
      </c>
      <c r="N129" s="114"/>
    </row>
    <row r="130" ht="18" customHeight="1" spans="1:14">
      <c r="A130" s="115"/>
      <c r="B130" s="114" t="s">
        <v>122</v>
      </c>
      <c r="C130" s="114"/>
      <c r="D130" s="114" t="s">
        <v>56</v>
      </c>
      <c r="E130" s="114" t="s">
        <v>53</v>
      </c>
      <c r="F130" s="114">
        <f t="shared" si="28"/>
        <v>16</v>
      </c>
      <c r="G130" s="114">
        <v>3</v>
      </c>
      <c r="H130" s="114">
        <v>5</v>
      </c>
      <c r="I130" s="114">
        <v>3</v>
      </c>
      <c r="J130" s="114">
        <v>2</v>
      </c>
      <c r="K130" s="114"/>
      <c r="L130" s="114">
        <v>3</v>
      </c>
      <c r="M130" s="114"/>
      <c r="N130" s="114"/>
    </row>
    <row r="131" ht="18" customHeight="1" spans="1:14">
      <c r="A131" s="115"/>
      <c r="B131" s="114" t="s">
        <v>122</v>
      </c>
      <c r="C131" s="114"/>
      <c r="D131" s="114" t="s">
        <v>56</v>
      </c>
      <c r="E131" s="114" t="s">
        <v>20</v>
      </c>
      <c r="F131" s="114">
        <f t="shared" si="28"/>
        <v>2</v>
      </c>
      <c r="G131" s="114"/>
      <c r="H131" s="114"/>
      <c r="I131" s="114"/>
      <c r="J131" s="114"/>
      <c r="K131" s="114"/>
      <c r="L131" s="114"/>
      <c r="M131" s="114">
        <v>2</v>
      </c>
      <c r="N131" s="114"/>
    </row>
    <row r="132" ht="25.5" customHeight="1" spans="1:14">
      <c r="A132" s="115"/>
      <c r="B132" s="114" t="s">
        <v>122</v>
      </c>
      <c r="C132" s="114" t="s">
        <v>123</v>
      </c>
      <c r="D132" s="114" t="s">
        <v>124</v>
      </c>
      <c r="E132" s="114" t="s">
        <v>53</v>
      </c>
      <c r="F132" s="114">
        <f t="shared" si="28"/>
        <v>1</v>
      </c>
      <c r="G132" s="114"/>
      <c r="H132" s="114"/>
      <c r="I132" s="114"/>
      <c r="J132" s="114"/>
      <c r="K132" s="114"/>
      <c r="L132" s="114"/>
      <c r="M132" s="114">
        <v>1</v>
      </c>
      <c r="N132" s="114"/>
    </row>
    <row r="133" ht="25.5" customHeight="1" spans="1:14">
      <c r="A133" s="115"/>
      <c r="B133" s="114" t="s">
        <v>122</v>
      </c>
      <c r="C133" s="114" t="s">
        <v>123</v>
      </c>
      <c r="D133" s="114" t="s">
        <v>124</v>
      </c>
      <c r="E133" s="114" t="s">
        <v>20</v>
      </c>
      <c r="F133" s="114">
        <f t="shared" si="28"/>
        <v>2</v>
      </c>
      <c r="G133" s="114"/>
      <c r="H133" s="114"/>
      <c r="I133" s="114"/>
      <c r="J133" s="114"/>
      <c r="K133" s="114"/>
      <c r="L133" s="114"/>
      <c r="M133" s="114">
        <v>2</v>
      </c>
      <c r="N133" s="114"/>
    </row>
    <row r="134" ht="18" customHeight="1" spans="1:14">
      <c r="A134" s="115"/>
      <c r="B134" s="114" t="s">
        <v>125</v>
      </c>
      <c r="C134" s="114"/>
      <c r="D134" s="114" t="s">
        <v>56</v>
      </c>
      <c r="E134" s="114" t="s">
        <v>53</v>
      </c>
      <c r="F134" s="114">
        <f t="shared" si="28"/>
        <v>14</v>
      </c>
      <c r="G134" s="114">
        <v>3</v>
      </c>
      <c r="H134" s="114">
        <v>3</v>
      </c>
      <c r="I134" s="114">
        <v>2</v>
      </c>
      <c r="J134" s="114">
        <v>3</v>
      </c>
      <c r="K134" s="114"/>
      <c r="L134" s="114">
        <v>2</v>
      </c>
      <c r="M134" s="114">
        <v>1</v>
      </c>
      <c r="N134" s="114"/>
    </row>
    <row r="135" ht="18" customHeight="1" spans="1:14">
      <c r="A135" s="115"/>
      <c r="B135" s="114" t="s">
        <v>125</v>
      </c>
      <c r="C135" s="114"/>
      <c r="D135" s="114" t="s">
        <v>56</v>
      </c>
      <c r="E135" s="114" t="s">
        <v>20</v>
      </c>
      <c r="F135" s="114">
        <f t="shared" si="28"/>
        <v>2</v>
      </c>
      <c r="G135" s="114"/>
      <c r="H135" s="114"/>
      <c r="I135" s="114"/>
      <c r="J135" s="114"/>
      <c r="K135" s="114"/>
      <c r="L135" s="114"/>
      <c r="M135" s="114">
        <v>2</v>
      </c>
      <c r="N135" s="114"/>
    </row>
    <row r="136" ht="18" customHeight="1" spans="1:14">
      <c r="A136" s="115"/>
      <c r="B136" s="114" t="s">
        <v>126</v>
      </c>
      <c r="C136" s="114"/>
      <c r="D136" s="114" t="s">
        <v>56</v>
      </c>
      <c r="E136" s="114" t="s">
        <v>20</v>
      </c>
      <c r="F136" s="114">
        <f t="shared" si="28"/>
        <v>5</v>
      </c>
      <c r="G136" s="114"/>
      <c r="H136" s="114"/>
      <c r="I136" s="114"/>
      <c r="J136" s="114"/>
      <c r="K136" s="114"/>
      <c r="L136" s="114"/>
      <c r="M136" s="114">
        <v>5</v>
      </c>
      <c r="N136" s="114"/>
    </row>
    <row r="137" ht="18" customHeight="1" spans="1:14">
      <c r="A137" s="115"/>
      <c r="B137" s="114" t="s">
        <v>127</v>
      </c>
      <c r="C137" s="114"/>
      <c r="D137" s="114" t="s">
        <v>56</v>
      </c>
      <c r="E137" s="114" t="s">
        <v>53</v>
      </c>
      <c r="F137" s="114">
        <f t="shared" si="28"/>
        <v>9</v>
      </c>
      <c r="G137" s="114">
        <v>2</v>
      </c>
      <c r="H137" s="114">
        <v>2</v>
      </c>
      <c r="I137" s="114">
        <v>1</v>
      </c>
      <c r="J137" s="114">
        <v>1</v>
      </c>
      <c r="K137" s="114">
        <v>1</v>
      </c>
      <c r="L137" s="114">
        <v>2</v>
      </c>
      <c r="M137" s="114"/>
      <c r="N137" s="114"/>
    </row>
    <row r="138" ht="18" customHeight="1" spans="1:14">
      <c r="A138" s="115" t="s">
        <v>128</v>
      </c>
      <c r="B138" s="115" t="s">
        <v>40</v>
      </c>
      <c r="C138" s="115"/>
      <c r="D138" s="115"/>
      <c r="E138" s="115"/>
      <c r="F138" s="115">
        <f>F139+F140</f>
        <v>87</v>
      </c>
      <c r="G138" s="115">
        <f t="shared" ref="G138:M138" si="32">G139+G140</f>
        <v>13</v>
      </c>
      <c r="H138" s="115">
        <f t="shared" si="32"/>
        <v>15</v>
      </c>
      <c r="I138" s="115">
        <f t="shared" si="32"/>
        <v>9</v>
      </c>
      <c r="J138" s="115">
        <f t="shared" si="32"/>
        <v>15</v>
      </c>
      <c r="K138" s="115">
        <f t="shared" si="32"/>
        <v>5</v>
      </c>
      <c r="L138" s="115">
        <f t="shared" si="32"/>
        <v>13</v>
      </c>
      <c r="M138" s="115">
        <f t="shared" si="32"/>
        <v>17</v>
      </c>
      <c r="N138" s="114"/>
    </row>
    <row r="139" ht="18" customHeight="1" spans="1:14">
      <c r="A139" s="115"/>
      <c r="B139" s="115" t="s">
        <v>50</v>
      </c>
      <c r="C139" s="115"/>
      <c r="D139" s="115"/>
      <c r="E139" s="115" t="s">
        <v>53</v>
      </c>
      <c r="F139" s="115">
        <f>F141+F143+F144+F145+F147+F149+F150+F151+F152+F155+F156</f>
        <v>75</v>
      </c>
      <c r="G139" s="115">
        <f t="shared" ref="G139:M139" si="33">G141+G143+G144+G145+G147+G149+G150+G151+G152+G155+G156</f>
        <v>13</v>
      </c>
      <c r="H139" s="115">
        <f t="shared" si="33"/>
        <v>15</v>
      </c>
      <c r="I139" s="115">
        <f t="shared" si="33"/>
        <v>9</v>
      </c>
      <c r="J139" s="115">
        <f t="shared" si="33"/>
        <v>15</v>
      </c>
      <c r="K139" s="115">
        <f t="shared" si="33"/>
        <v>5</v>
      </c>
      <c r="L139" s="115">
        <f t="shared" si="33"/>
        <v>13</v>
      </c>
      <c r="M139" s="115">
        <f t="shared" si="33"/>
        <v>5</v>
      </c>
      <c r="N139" s="114"/>
    </row>
    <row r="140" ht="18" customHeight="1" spans="1:14">
      <c r="A140" s="115"/>
      <c r="B140" s="115"/>
      <c r="C140" s="115"/>
      <c r="D140" s="115"/>
      <c r="E140" s="115" t="s">
        <v>20</v>
      </c>
      <c r="F140" s="115">
        <f>F142+F146+F148+F153+F154</f>
        <v>12</v>
      </c>
      <c r="G140" s="115">
        <f t="shared" ref="G140:M140" si="34">G142+G146+G148+G153+G154</f>
        <v>0</v>
      </c>
      <c r="H140" s="115">
        <f t="shared" si="34"/>
        <v>0</v>
      </c>
      <c r="I140" s="115">
        <f t="shared" si="34"/>
        <v>0</v>
      </c>
      <c r="J140" s="115">
        <f t="shared" si="34"/>
        <v>0</v>
      </c>
      <c r="K140" s="115">
        <f t="shared" si="34"/>
        <v>0</v>
      </c>
      <c r="L140" s="115">
        <f t="shared" si="34"/>
        <v>0</v>
      </c>
      <c r="M140" s="115">
        <f t="shared" si="34"/>
        <v>12</v>
      </c>
      <c r="N140" s="114"/>
    </row>
    <row r="141" ht="18" customHeight="1" spans="1:14">
      <c r="A141" s="115"/>
      <c r="B141" s="114" t="s">
        <v>129</v>
      </c>
      <c r="C141" s="114"/>
      <c r="D141" s="114" t="s">
        <v>56</v>
      </c>
      <c r="E141" s="114" t="s">
        <v>53</v>
      </c>
      <c r="F141" s="114">
        <f t="shared" si="28"/>
        <v>12</v>
      </c>
      <c r="G141" s="114">
        <v>3</v>
      </c>
      <c r="H141" s="114">
        <v>3</v>
      </c>
      <c r="I141" s="114">
        <v>1</v>
      </c>
      <c r="J141" s="114">
        <v>2</v>
      </c>
      <c r="K141" s="114">
        <v>1</v>
      </c>
      <c r="L141" s="114">
        <v>1</v>
      </c>
      <c r="M141" s="114">
        <v>1</v>
      </c>
      <c r="N141" s="114"/>
    </row>
    <row r="142" ht="18" customHeight="1" spans="1:14">
      <c r="A142" s="115"/>
      <c r="B142" s="114" t="s">
        <v>129</v>
      </c>
      <c r="C142" s="114"/>
      <c r="D142" s="114" t="s">
        <v>56</v>
      </c>
      <c r="E142" s="114" t="s">
        <v>20</v>
      </c>
      <c r="F142" s="114">
        <f t="shared" si="28"/>
        <v>2</v>
      </c>
      <c r="G142" s="114"/>
      <c r="H142" s="114"/>
      <c r="I142" s="114"/>
      <c r="J142" s="114"/>
      <c r="K142" s="114"/>
      <c r="L142" s="114"/>
      <c r="M142" s="114">
        <v>2</v>
      </c>
      <c r="N142" s="114"/>
    </row>
    <row r="143" ht="18" customHeight="1" spans="1:14">
      <c r="A143" s="115"/>
      <c r="B143" s="114" t="s">
        <v>129</v>
      </c>
      <c r="C143" s="114" t="s">
        <v>130</v>
      </c>
      <c r="D143" s="114" t="s">
        <v>124</v>
      </c>
      <c r="E143" s="114" t="s">
        <v>53</v>
      </c>
      <c r="F143" s="114">
        <f t="shared" si="28"/>
        <v>1</v>
      </c>
      <c r="G143" s="114"/>
      <c r="H143" s="114">
        <v>1</v>
      </c>
      <c r="I143" s="114"/>
      <c r="J143" s="114"/>
      <c r="K143" s="114"/>
      <c r="L143" s="114"/>
      <c r="M143" s="114"/>
      <c r="N143" s="114"/>
    </row>
    <row r="144" ht="26.25" customHeight="1" spans="1:14">
      <c r="A144" s="115"/>
      <c r="B144" s="114" t="s">
        <v>129</v>
      </c>
      <c r="C144" s="114" t="s">
        <v>131</v>
      </c>
      <c r="D144" s="114" t="s">
        <v>124</v>
      </c>
      <c r="E144" s="114" t="s">
        <v>53</v>
      </c>
      <c r="F144" s="114">
        <f t="shared" si="28"/>
        <v>1</v>
      </c>
      <c r="G144" s="114">
        <v>1</v>
      </c>
      <c r="H144" s="114"/>
      <c r="I144" s="114"/>
      <c r="J144" s="114"/>
      <c r="K144" s="114"/>
      <c r="L144" s="114"/>
      <c r="M144" s="114"/>
      <c r="N144" s="114"/>
    </row>
    <row r="145" ht="18" customHeight="1" spans="1:14">
      <c r="A145" s="115"/>
      <c r="B145" s="114" t="s">
        <v>132</v>
      </c>
      <c r="C145" s="114"/>
      <c r="D145" s="114" t="s">
        <v>56</v>
      </c>
      <c r="E145" s="114" t="s">
        <v>53</v>
      </c>
      <c r="F145" s="114">
        <f t="shared" si="28"/>
        <v>13</v>
      </c>
      <c r="G145" s="114">
        <v>2</v>
      </c>
      <c r="H145" s="114">
        <v>2</v>
      </c>
      <c r="I145" s="114">
        <v>2</v>
      </c>
      <c r="J145" s="114">
        <v>3</v>
      </c>
      <c r="K145" s="114">
        <v>1</v>
      </c>
      <c r="L145" s="114">
        <v>2</v>
      </c>
      <c r="M145" s="114">
        <v>1</v>
      </c>
      <c r="N145" s="114"/>
    </row>
    <row r="146" ht="18" customHeight="1" spans="1:14">
      <c r="A146" s="115"/>
      <c r="B146" s="114" t="s">
        <v>132</v>
      </c>
      <c r="C146" s="114"/>
      <c r="D146" s="114" t="s">
        <v>56</v>
      </c>
      <c r="E146" s="114" t="s">
        <v>20</v>
      </c>
      <c r="F146" s="114">
        <f t="shared" si="28"/>
        <v>2</v>
      </c>
      <c r="G146" s="114"/>
      <c r="H146" s="114"/>
      <c r="I146" s="114"/>
      <c r="J146" s="114"/>
      <c r="K146" s="114"/>
      <c r="L146" s="114"/>
      <c r="M146" s="114">
        <v>2</v>
      </c>
      <c r="N146" s="114"/>
    </row>
    <row r="147" ht="18" customHeight="1" spans="1:14">
      <c r="A147" s="115"/>
      <c r="B147" s="114" t="s">
        <v>133</v>
      </c>
      <c r="C147" s="114"/>
      <c r="D147" s="114" t="s">
        <v>56</v>
      </c>
      <c r="E147" s="114" t="s">
        <v>53</v>
      </c>
      <c r="F147" s="114">
        <f t="shared" si="28"/>
        <v>2</v>
      </c>
      <c r="G147" s="114"/>
      <c r="H147" s="114"/>
      <c r="I147" s="114"/>
      <c r="J147" s="114"/>
      <c r="K147" s="114"/>
      <c r="L147" s="114"/>
      <c r="M147" s="114">
        <v>2</v>
      </c>
      <c r="N147" s="114"/>
    </row>
    <row r="148" ht="18" customHeight="1" spans="1:14">
      <c r="A148" s="115"/>
      <c r="B148" s="114" t="s">
        <v>133</v>
      </c>
      <c r="C148" s="114"/>
      <c r="D148" s="114" t="s">
        <v>56</v>
      </c>
      <c r="E148" s="114" t="s">
        <v>20</v>
      </c>
      <c r="F148" s="114">
        <f t="shared" si="28"/>
        <v>4</v>
      </c>
      <c r="G148" s="114"/>
      <c r="H148" s="114"/>
      <c r="I148" s="114"/>
      <c r="J148" s="114"/>
      <c r="K148" s="114"/>
      <c r="L148" s="114"/>
      <c r="M148" s="114">
        <v>4</v>
      </c>
      <c r="N148" s="114"/>
    </row>
    <row r="149" ht="18" customHeight="1" spans="1:14">
      <c r="A149" s="115"/>
      <c r="B149" s="114" t="s">
        <v>134</v>
      </c>
      <c r="C149" s="114"/>
      <c r="D149" s="114" t="s">
        <v>56</v>
      </c>
      <c r="E149" s="114" t="s">
        <v>53</v>
      </c>
      <c r="F149" s="114">
        <f t="shared" si="28"/>
        <v>14</v>
      </c>
      <c r="G149" s="114">
        <v>4</v>
      </c>
      <c r="H149" s="114">
        <v>3</v>
      </c>
      <c r="I149" s="114">
        <v>2</v>
      </c>
      <c r="J149" s="114">
        <v>3</v>
      </c>
      <c r="K149" s="114"/>
      <c r="L149" s="114">
        <v>2</v>
      </c>
      <c r="M149" s="114"/>
      <c r="N149" s="114"/>
    </row>
    <row r="150" ht="18" customHeight="1" spans="1:14">
      <c r="A150" s="115"/>
      <c r="B150" s="114" t="s">
        <v>135</v>
      </c>
      <c r="C150" s="114"/>
      <c r="D150" s="114" t="s">
        <v>56</v>
      </c>
      <c r="E150" s="114" t="s">
        <v>53</v>
      </c>
      <c r="F150" s="114">
        <f t="shared" si="28"/>
        <v>10</v>
      </c>
      <c r="G150" s="114">
        <v>1</v>
      </c>
      <c r="H150" s="114">
        <v>1</v>
      </c>
      <c r="I150" s="114">
        <v>1</v>
      </c>
      <c r="J150" s="114">
        <v>2</v>
      </c>
      <c r="K150" s="114">
        <v>2</v>
      </c>
      <c r="L150" s="114">
        <v>2</v>
      </c>
      <c r="M150" s="114">
        <v>1</v>
      </c>
      <c r="N150" s="114"/>
    </row>
    <row r="151" ht="18" customHeight="1" spans="1:14">
      <c r="A151" s="115"/>
      <c r="B151" s="114" t="s">
        <v>136</v>
      </c>
      <c r="C151" s="114"/>
      <c r="D151" s="114" t="s">
        <v>56</v>
      </c>
      <c r="E151" s="114" t="s">
        <v>53</v>
      </c>
      <c r="F151" s="114">
        <f t="shared" si="28"/>
        <v>7</v>
      </c>
      <c r="G151" s="114"/>
      <c r="H151" s="114">
        <v>3</v>
      </c>
      <c r="I151" s="114"/>
      <c r="J151" s="114">
        <v>2</v>
      </c>
      <c r="K151" s="114"/>
      <c r="L151" s="114">
        <v>2</v>
      </c>
      <c r="M151" s="114"/>
      <c r="N151" s="114"/>
    </row>
    <row r="152" ht="18" customHeight="1" spans="1:14">
      <c r="A152" s="115"/>
      <c r="B152" s="114" t="s">
        <v>137</v>
      </c>
      <c r="C152" s="114"/>
      <c r="D152" s="114" t="s">
        <v>56</v>
      </c>
      <c r="E152" s="114" t="s">
        <v>53</v>
      </c>
      <c r="F152" s="114">
        <f t="shared" si="28"/>
        <v>6</v>
      </c>
      <c r="G152" s="114">
        <v>1</v>
      </c>
      <c r="H152" s="114">
        <v>1</v>
      </c>
      <c r="I152" s="114">
        <v>1</v>
      </c>
      <c r="J152" s="114">
        <v>1</v>
      </c>
      <c r="K152" s="114">
        <v>1</v>
      </c>
      <c r="L152" s="114">
        <v>1</v>
      </c>
      <c r="M152" s="114"/>
      <c r="N152" s="114"/>
    </row>
    <row r="153" ht="18" customHeight="1" spans="1:14">
      <c r="A153" s="115"/>
      <c r="B153" s="114" t="s">
        <v>137</v>
      </c>
      <c r="C153" s="114"/>
      <c r="D153" s="114" t="s">
        <v>56</v>
      </c>
      <c r="E153" s="114" t="s">
        <v>20</v>
      </c>
      <c r="F153" s="114">
        <f t="shared" si="28"/>
        <v>2</v>
      </c>
      <c r="G153" s="114"/>
      <c r="H153" s="114"/>
      <c r="I153" s="114"/>
      <c r="J153" s="114"/>
      <c r="K153" s="114"/>
      <c r="L153" s="114"/>
      <c r="M153" s="114">
        <v>2</v>
      </c>
      <c r="N153" s="114"/>
    </row>
    <row r="154" ht="18" customHeight="1" spans="1:14">
      <c r="A154" s="115"/>
      <c r="B154" s="114" t="s">
        <v>138</v>
      </c>
      <c r="C154" s="114"/>
      <c r="D154" s="114" t="s">
        <v>56</v>
      </c>
      <c r="E154" s="114" t="s">
        <v>20</v>
      </c>
      <c r="F154" s="114">
        <f t="shared" si="28"/>
        <v>2</v>
      </c>
      <c r="G154" s="114"/>
      <c r="H154" s="114"/>
      <c r="I154" s="114"/>
      <c r="J154" s="114"/>
      <c r="K154" s="114"/>
      <c r="L154" s="114"/>
      <c r="M154" s="114">
        <v>2</v>
      </c>
      <c r="N154" s="114"/>
    </row>
    <row r="155" ht="18" customHeight="1" spans="1:14">
      <c r="A155" s="115"/>
      <c r="B155" s="114" t="s">
        <v>139</v>
      </c>
      <c r="C155" s="114"/>
      <c r="D155" s="114" t="s">
        <v>56</v>
      </c>
      <c r="E155" s="114" t="s">
        <v>53</v>
      </c>
      <c r="F155" s="114">
        <f t="shared" si="28"/>
        <v>3</v>
      </c>
      <c r="G155" s="114">
        <v>1</v>
      </c>
      <c r="H155" s="114">
        <v>1</v>
      </c>
      <c r="I155" s="114"/>
      <c r="J155" s="114"/>
      <c r="K155" s="114"/>
      <c r="L155" s="114">
        <v>1</v>
      </c>
      <c r="M155" s="114"/>
      <c r="N155" s="114"/>
    </row>
    <row r="156" ht="18" customHeight="1" spans="1:14">
      <c r="A156" s="115"/>
      <c r="B156" s="114" t="s">
        <v>140</v>
      </c>
      <c r="C156" s="114"/>
      <c r="D156" s="114" t="s">
        <v>56</v>
      </c>
      <c r="E156" s="114" t="s">
        <v>53</v>
      </c>
      <c r="F156" s="114">
        <f t="shared" si="28"/>
        <v>6</v>
      </c>
      <c r="G156" s="114"/>
      <c r="H156" s="114"/>
      <c r="I156" s="114">
        <v>2</v>
      </c>
      <c r="J156" s="114">
        <v>2</v>
      </c>
      <c r="K156" s="114"/>
      <c r="L156" s="114">
        <v>2</v>
      </c>
      <c r="M156" s="114"/>
      <c r="N156" s="114"/>
    </row>
    <row r="157" ht="18" customHeight="1" spans="1:14">
      <c r="A157" s="115" t="s">
        <v>141</v>
      </c>
      <c r="B157" s="115" t="s">
        <v>40</v>
      </c>
      <c r="C157" s="115"/>
      <c r="D157" s="115"/>
      <c r="E157" s="115"/>
      <c r="F157" s="115">
        <f>F158+F159</f>
        <v>113</v>
      </c>
      <c r="G157" s="115">
        <f t="shared" ref="G157:M157" si="35">G158+G159</f>
        <v>25</v>
      </c>
      <c r="H157" s="115">
        <f t="shared" si="35"/>
        <v>23</v>
      </c>
      <c r="I157" s="115">
        <f t="shared" si="35"/>
        <v>15</v>
      </c>
      <c r="J157" s="115">
        <f t="shared" si="35"/>
        <v>15</v>
      </c>
      <c r="K157" s="115">
        <f t="shared" si="35"/>
        <v>6</v>
      </c>
      <c r="L157" s="115">
        <f t="shared" si="35"/>
        <v>9</v>
      </c>
      <c r="M157" s="115">
        <f t="shared" si="35"/>
        <v>20</v>
      </c>
      <c r="N157" s="114"/>
    </row>
    <row r="158" ht="18" customHeight="1" spans="1:14">
      <c r="A158" s="115"/>
      <c r="B158" s="115" t="s">
        <v>50</v>
      </c>
      <c r="C158" s="115"/>
      <c r="D158" s="115"/>
      <c r="E158" s="115" t="s">
        <v>53</v>
      </c>
      <c r="F158" s="115">
        <f>F160+F162+F163+F165+F167+F168+F170+F171+F174+F176</f>
        <v>97</v>
      </c>
      <c r="G158" s="115">
        <f t="shared" ref="G158:M158" si="36">G160+G162+G163+G165+G167+G168+G170+G171+G174+G176</f>
        <v>25</v>
      </c>
      <c r="H158" s="115">
        <f t="shared" si="36"/>
        <v>23</v>
      </c>
      <c r="I158" s="115">
        <f t="shared" si="36"/>
        <v>15</v>
      </c>
      <c r="J158" s="115">
        <f t="shared" si="36"/>
        <v>15</v>
      </c>
      <c r="K158" s="115">
        <f t="shared" si="36"/>
        <v>6</v>
      </c>
      <c r="L158" s="115">
        <f t="shared" si="36"/>
        <v>9</v>
      </c>
      <c r="M158" s="115">
        <f t="shared" si="36"/>
        <v>4</v>
      </c>
      <c r="N158" s="114"/>
    </row>
    <row r="159" ht="18" customHeight="1" spans="1:14">
      <c r="A159" s="115"/>
      <c r="B159" s="115"/>
      <c r="C159" s="115"/>
      <c r="D159" s="115"/>
      <c r="E159" s="115" t="s">
        <v>20</v>
      </c>
      <c r="F159" s="115">
        <f>F161+F164+F166+F169+F172+F173+F175</f>
        <v>16</v>
      </c>
      <c r="G159" s="115">
        <f t="shared" ref="G159:M159" si="37">G161+G164+G166+G169+G172+G173+G175</f>
        <v>0</v>
      </c>
      <c r="H159" s="115">
        <f t="shared" si="37"/>
        <v>0</v>
      </c>
      <c r="I159" s="115">
        <f t="shared" si="37"/>
        <v>0</v>
      </c>
      <c r="J159" s="115">
        <f t="shared" si="37"/>
        <v>0</v>
      </c>
      <c r="K159" s="115">
        <f t="shared" si="37"/>
        <v>0</v>
      </c>
      <c r="L159" s="115">
        <f t="shared" si="37"/>
        <v>0</v>
      </c>
      <c r="M159" s="115">
        <f t="shared" si="37"/>
        <v>16</v>
      </c>
      <c r="N159" s="114"/>
    </row>
    <row r="160" ht="18" customHeight="1" spans="1:14">
      <c r="A160" s="115"/>
      <c r="B160" s="114" t="s">
        <v>142</v>
      </c>
      <c r="C160" s="114"/>
      <c r="D160" s="114" t="s">
        <v>56</v>
      </c>
      <c r="E160" s="114" t="s">
        <v>53</v>
      </c>
      <c r="F160" s="114">
        <f t="shared" si="28"/>
        <v>10</v>
      </c>
      <c r="G160" s="114">
        <v>2</v>
      </c>
      <c r="H160" s="114">
        <v>2</v>
      </c>
      <c r="I160" s="114">
        <v>2</v>
      </c>
      <c r="J160" s="114">
        <v>2</v>
      </c>
      <c r="K160" s="114"/>
      <c r="L160" s="114">
        <v>1</v>
      </c>
      <c r="M160" s="114">
        <v>1</v>
      </c>
      <c r="N160" s="114"/>
    </row>
    <row r="161" ht="18" customHeight="1" spans="1:14">
      <c r="A161" s="115"/>
      <c r="B161" s="114" t="s">
        <v>143</v>
      </c>
      <c r="C161" s="114"/>
      <c r="D161" s="114" t="s">
        <v>56</v>
      </c>
      <c r="E161" s="114" t="s">
        <v>20</v>
      </c>
      <c r="F161" s="114">
        <f t="shared" si="28"/>
        <v>5</v>
      </c>
      <c r="G161" s="114"/>
      <c r="H161" s="114"/>
      <c r="I161" s="114"/>
      <c r="J161" s="114"/>
      <c r="K161" s="114"/>
      <c r="L161" s="114"/>
      <c r="M161" s="114">
        <v>5</v>
      </c>
      <c r="N161" s="114"/>
    </row>
    <row r="162" ht="18" customHeight="1" spans="1:14">
      <c r="A162" s="115"/>
      <c r="B162" s="114" t="s">
        <v>144</v>
      </c>
      <c r="C162" s="114"/>
      <c r="D162" s="114" t="s">
        <v>56</v>
      </c>
      <c r="E162" s="114" t="s">
        <v>53</v>
      </c>
      <c r="F162" s="114">
        <f t="shared" si="28"/>
        <v>10</v>
      </c>
      <c r="G162" s="114">
        <v>2</v>
      </c>
      <c r="H162" s="114">
        <v>1</v>
      </c>
      <c r="I162" s="114">
        <v>1</v>
      </c>
      <c r="J162" s="114">
        <v>2</v>
      </c>
      <c r="K162" s="114">
        <v>2</v>
      </c>
      <c r="L162" s="114">
        <v>1</v>
      </c>
      <c r="M162" s="114">
        <v>1</v>
      </c>
      <c r="N162" s="114"/>
    </row>
    <row r="163" ht="18" customHeight="1" spans="1:14">
      <c r="A163" s="115"/>
      <c r="B163" s="114" t="s">
        <v>145</v>
      </c>
      <c r="C163" s="114"/>
      <c r="D163" s="114" t="s">
        <v>56</v>
      </c>
      <c r="E163" s="114" t="s">
        <v>53</v>
      </c>
      <c r="F163" s="114">
        <f t="shared" si="28"/>
        <v>4</v>
      </c>
      <c r="G163" s="114">
        <v>2</v>
      </c>
      <c r="H163" s="114">
        <v>2</v>
      </c>
      <c r="I163" s="114"/>
      <c r="J163" s="114"/>
      <c r="K163" s="114"/>
      <c r="L163" s="114"/>
      <c r="M163" s="114"/>
      <c r="N163" s="114"/>
    </row>
    <row r="164" ht="18" customHeight="1" spans="1:14">
      <c r="A164" s="115"/>
      <c r="B164" s="114" t="s">
        <v>145</v>
      </c>
      <c r="C164" s="114"/>
      <c r="D164" s="114" t="s">
        <v>56</v>
      </c>
      <c r="E164" s="114" t="s">
        <v>20</v>
      </c>
      <c r="F164" s="114">
        <f t="shared" si="28"/>
        <v>2</v>
      </c>
      <c r="G164" s="114"/>
      <c r="H164" s="114"/>
      <c r="I164" s="114"/>
      <c r="J164" s="114"/>
      <c r="K164" s="114"/>
      <c r="L164" s="114"/>
      <c r="M164" s="114">
        <v>2</v>
      </c>
      <c r="N164" s="114"/>
    </row>
    <row r="165" ht="18" customHeight="1" spans="1:14">
      <c r="A165" s="115"/>
      <c r="B165" s="114" t="s">
        <v>146</v>
      </c>
      <c r="C165" s="114"/>
      <c r="D165" s="114" t="s">
        <v>56</v>
      </c>
      <c r="E165" s="114" t="s">
        <v>53</v>
      </c>
      <c r="F165" s="114">
        <f t="shared" si="28"/>
        <v>7</v>
      </c>
      <c r="G165" s="114">
        <v>2</v>
      </c>
      <c r="H165" s="114">
        <v>2</v>
      </c>
      <c r="I165" s="114">
        <v>2</v>
      </c>
      <c r="J165" s="114"/>
      <c r="K165" s="114"/>
      <c r="L165" s="114"/>
      <c r="M165" s="114">
        <v>1</v>
      </c>
      <c r="N165" s="114"/>
    </row>
    <row r="166" ht="18" customHeight="1" spans="1:14">
      <c r="A166" s="115"/>
      <c r="B166" s="114" t="s">
        <v>146</v>
      </c>
      <c r="C166" s="114"/>
      <c r="D166" s="114" t="s">
        <v>56</v>
      </c>
      <c r="E166" s="114" t="s">
        <v>20</v>
      </c>
      <c r="F166" s="114">
        <f t="shared" si="28"/>
        <v>2</v>
      </c>
      <c r="G166" s="114"/>
      <c r="H166" s="114"/>
      <c r="I166" s="114"/>
      <c r="J166" s="114"/>
      <c r="K166" s="114"/>
      <c r="L166" s="114"/>
      <c r="M166" s="114">
        <v>2</v>
      </c>
      <c r="N166" s="114"/>
    </row>
    <row r="167" ht="18" customHeight="1" spans="1:14">
      <c r="A167" s="115"/>
      <c r="B167" s="114" t="s">
        <v>147</v>
      </c>
      <c r="C167" s="114"/>
      <c r="D167" s="114" t="s">
        <v>56</v>
      </c>
      <c r="E167" s="114" t="s">
        <v>53</v>
      </c>
      <c r="F167" s="114">
        <f t="shared" si="28"/>
        <v>12</v>
      </c>
      <c r="G167" s="114">
        <v>3</v>
      </c>
      <c r="H167" s="114">
        <v>3</v>
      </c>
      <c r="I167" s="114">
        <v>2</v>
      </c>
      <c r="J167" s="114">
        <v>2</v>
      </c>
      <c r="K167" s="114"/>
      <c r="L167" s="114">
        <v>2</v>
      </c>
      <c r="M167" s="114"/>
      <c r="N167" s="114"/>
    </row>
    <row r="168" ht="18" customHeight="1" spans="1:14">
      <c r="A168" s="115"/>
      <c r="B168" s="114" t="s">
        <v>148</v>
      </c>
      <c r="C168" s="114"/>
      <c r="D168" s="114" t="s">
        <v>56</v>
      </c>
      <c r="E168" s="114" t="s">
        <v>53</v>
      </c>
      <c r="F168" s="114">
        <f t="shared" si="28"/>
        <v>13</v>
      </c>
      <c r="G168" s="114">
        <v>3</v>
      </c>
      <c r="H168" s="114">
        <v>3</v>
      </c>
      <c r="I168" s="114">
        <v>2</v>
      </c>
      <c r="J168" s="114">
        <v>2</v>
      </c>
      <c r="K168" s="114">
        <v>1</v>
      </c>
      <c r="L168" s="114">
        <v>2</v>
      </c>
      <c r="M168" s="114"/>
      <c r="N168" s="114"/>
    </row>
    <row r="169" ht="18" customHeight="1" spans="1:14">
      <c r="A169" s="115"/>
      <c r="B169" s="114" t="s">
        <v>148</v>
      </c>
      <c r="C169" s="114"/>
      <c r="D169" s="114" t="s">
        <v>56</v>
      </c>
      <c r="E169" s="114" t="s">
        <v>20</v>
      </c>
      <c r="F169" s="114">
        <f t="shared" si="28"/>
        <v>2</v>
      </c>
      <c r="G169" s="114"/>
      <c r="H169" s="114"/>
      <c r="I169" s="114"/>
      <c r="J169" s="114"/>
      <c r="K169" s="114"/>
      <c r="L169" s="114"/>
      <c r="M169" s="114">
        <v>2</v>
      </c>
      <c r="N169" s="114"/>
    </row>
    <row r="170" ht="18" customHeight="1" spans="1:14">
      <c r="A170" s="115"/>
      <c r="B170" s="114" t="s">
        <v>149</v>
      </c>
      <c r="C170" s="114"/>
      <c r="D170" s="114" t="s">
        <v>56</v>
      </c>
      <c r="E170" s="114" t="s">
        <v>53</v>
      </c>
      <c r="F170" s="114">
        <f t="shared" si="28"/>
        <v>13</v>
      </c>
      <c r="G170" s="114">
        <v>4</v>
      </c>
      <c r="H170" s="114">
        <v>4</v>
      </c>
      <c r="I170" s="114">
        <v>2</v>
      </c>
      <c r="J170" s="114">
        <v>1</v>
      </c>
      <c r="K170" s="114">
        <v>1</v>
      </c>
      <c r="L170" s="114">
        <v>1</v>
      </c>
      <c r="M170" s="114"/>
      <c r="N170" s="114"/>
    </row>
    <row r="171" ht="18" customHeight="1" spans="1:14">
      <c r="A171" s="115"/>
      <c r="B171" s="114" t="s">
        <v>150</v>
      </c>
      <c r="C171" s="114"/>
      <c r="D171" s="114" t="s">
        <v>56</v>
      </c>
      <c r="E171" s="114" t="s">
        <v>53</v>
      </c>
      <c r="F171" s="114">
        <f t="shared" si="28"/>
        <v>13</v>
      </c>
      <c r="G171" s="114">
        <v>4</v>
      </c>
      <c r="H171" s="114">
        <v>3</v>
      </c>
      <c r="I171" s="114">
        <v>2</v>
      </c>
      <c r="J171" s="114">
        <v>3</v>
      </c>
      <c r="K171" s="114"/>
      <c r="L171" s="114"/>
      <c r="M171" s="114">
        <v>1</v>
      </c>
      <c r="N171" s="114"/>
    </row>
    <row r="172" ht="18" customHeight="1" spans="1:14">
      <c r="A172" s="115"/>
      <c r="B172" s="114" t="s">
        <v>150</v>
      </c>
      <c r="C172" s="114"/>
      <c r="D172" s="114" t="s">
        <v>56</v>
      </c>
      <c r="E172" s="114" t="s">
        <v>20</v>
      </c>
      <c r="F172" s="114">
        <f t="shared" si="28"/>
        <v>2</v>
      </c>
      <c r="G172" s="114"/>
      <c r="H172" s="114"/>
      <c r="I172" s="114"/>
      <c r="J172" s="114"/>
      <c r="K172" s="114"/>
      <c r="L172" s="114"/>
      <c r="M172" s="114">
        <v>2</v>
      </c>
      <c r="N172" s="114"/>
    </row>
    <row r="173" ht="24" customHeight="1" spans="1:14">
      <c r="A173" s="115"/>
      <c r="B173" s="114" t="s">
        <v>150</v>
      </c>
      <c r="C173" s="114" t="s">
        <v>151</v>
      </c>
      <c r="D173" s="114" t="s">
        <v>124</v>
      </c>
      <c r="E173" s="114" t="s">
        <v>20</v>
      </c>
      <c r="F173" s="114">
        <f t="shared" si="28"/>
        <v>1</v>
      </c>
      <c r="G173" s="114"/>
      <c r="H173" s="114"/>
      <c r="I173" s="114"/>
      <c r="J173" s="114"/>
      <c r="K173" s="114"/>
      <c r="L173" s="114"/>
      <c r="M173" s="114">
        <v>1</v>
      </c>
      <c r="N173" s="114"/>
    </row>
    <row r="174" ht="25.5" customHeight="1" spans="1:14">
      <c r="A174" s="115"/>
      <c r="B174" s="114" t="s">
        <v>152</v>
      </c>
      <c r="C174" s="114"/>
      <c r="D174" s="114" t="s">
        <v>56</v>
      </c>
      <c r="E174" s="114" t="s">
        <v>53</v>
      </c>
      <c r="F174" s="114">
        <f t="shared" si="28"/>
        <v>14</v>
      </c>
      <c r="G174" s="114">
        <v>3</v>
      </c>
      <c r="H174" s="114">
        <v>3</v>
      </c>
      <c r="I174" s="114">
        <v>2</v>
      </c>
      <c r="J174" s="114">
        <v>3</v>
      </c>
      <c r="K174" s="114">
        <v>2</v>
      </c>
      <c r="L174" s="114">
        <v>1</v>
      </c>
      <c r="M174" s="114"/>
      <c r="N174" s="114"/>
    </row>
    <row r="175" ht="25.5" customHeight="1" spans="1:14">
      <c r="A175" s="115"/>
      <c r="B175" s="114" t="s">
        <v>152</v>
      </c>
      <c r="C175" s="114"/>
      <c r="D175" s="114" t="s">
        <v>56</v>
      </c>
      <c r="E175" s="114" t="s">
        <v>20</v>
      </c>
      <c r="F175" s="114">
        <f t="shared" si="28"/>
        <v>2</v>
      </c>
      <c r="G175" s="114"/>
      <c r="H175" s="114"/>
      <c r="I175" s="114"/>
      <c r="J175" s="114"/>
      <c r="K175" s="114"/>
      <c r="L175" s="114"/>
      <c r="M175" s="114">
        <v>2</v>
      </c>
      <c r="N175" s="114"/>
    </row>
    <row r="176" ht="25.5" customHeight="1" spans="1:14">
      <c r="A176" s="115"/>
      <c r="B176" s="114" t="s">
        <v>153</v>
      </c>
      <c r="C176" s="114"/>
      <c r="D176" s="114" t="s">
        <v>56</v>
      </c>
      <c r="E176" s="114" t="s">
        <v>53</v>
      </c>
      <c r="F176" s="114">
        <f t="shared" si="28"/>
        <v>1</v>
      </c>
      <c r="G176" s="114"/>
      <c r="H176" s="114"/>
      <c r="I176" s="114"/>
      <c r="J176" s="114"/>
      <c r="K176" s="114"/>
      <c r="L176" s="114">
        <v>1</v>
      </c>
      <c r="M176" s="114"/>
      <c r="N176" s="114"/>
    </row>
    <row r="177" ht="18" customHeight="1" spans="1:14">
      <c r="A177" s="115" t="s">
        <v>154</v>
      </c>
      <c r="B177" s="115" t="s">
        <v>40</v>
      </c>
      <c r="C177" s="115"/>
      <c r="D177" s="115"/>
      <c r="E177" s="115"/>
      <c r="F177" s="115">
        <f>F178+F179</f>
        <v>36</v>
      </c>
      <c r="G177" s="115">
        <f t="shared" ref="G177:M177" si="38">G178+G179</f>
        <v>8</v>
      </c>
      <c r="H177" s="115">
        <f t="shared" si="38"/>
        <v>9</v>
      </c>
      <c r="I177" s="115">
        <f t="shared" si="38"/>
        <v>5</v>
      </c>
      <c r="J177" s="115">
        <f t="shared" si="38"/>
        <v>2</v>
      </c>
      <c r="K177" s="115">
        <f t="shared" si="38"/>
        <v>1</v>
      </c>
      <c r="L177" s="115">
        <f t="shared" si="38"/>
        <v>1</v>
      </c>
      <c r="M177" s="115">
        <f t="shared" si="38"/>
        <v>10</v>
      </c>
      <c r="N177" s="114"/>
    </row>
    <row r="178" ht="18" customHeight="1" spans="1:14">
      <c r="A178" s="115"/>
      <c r="B178" s="115" t="s">
        <v>50</v>
      </c>
      <c r="C178" s="115"/>
      <c r="D178" s="115"/>
      <c r="E178" s="115" t="s">
        <v>53</v>
      </c>
      <c r="F178" s="115">
        <f>F180+F182+F184+F185</f>
        <v>30</v>
      </c>
      <c r="G178" s="115">
        <f t="shared" ref="G178:M178" si="39">G180+G182+G184+G185</f>
        <v>8</v>
      </c>
      <c r="H178" s="115">
        <f t="shared" si="39"/>
        <v>9</v>
      </c>
      <c r="I178" s="115">
        <f t="shared" si="39"/>
        <v>5</v>
      </c>
      <c r="J178" s="115">
        <f t="shared" si="39"/>
        <v>2</v>
      </c>
      <c r="K178" s="115">
        <f t="shared" si="39"/>
        <v>1</v>
      </c>
      <c r="L178" s="115">
        <f t="shared" si="39"/>
        <v>1</v>
      </c>
      <c r="M178" s="115">
        <f t="shared" si="39"/>
        <v>4</v>
      </c>
      <c r="N178" s="114"/>
    </row>
    <row r="179" ht="18" customHeight="1" spans="1:14">
      <c r="A179" s="115"/>
      <c r="B179" s="115"/>
      <c r="C179" s="115"/>
      <c r="D179" s="115"/>
      <c r="E179" s="115" t="s">
        <v>20</v>
      </c>
      <c r="F179" s="115">
        <f>F181+F183</f>
        <v>6</v>
      </c>
      <c r="G179" s="115">
        <f t="shared" ref="G179:M179" si="40">G181+G183</f>
        <v>0</v>
      </c>
      <c r="H179" s="115">
        <f t="shared" si="40"/>
        <v>0</v>
      </c>
      <c r="I179" s="115">
        <f t="shared" si="40"/>
        <v>0</v>
      </c>
      <c r="J179" s="115">
        <f t="shared" si="40"/>
        <v>0</v>
      </c>
      <c r="K179" s="115">
        <f t="shared" si="40"/>
        <v>0</v>
      </c>
      <c r="L179" s="115">
        <f t="shared" si="40"/>
        <v>0</v>
      </c>
      <c r="M179" s="115">
        <f t="shared" si="40"/>
        <v>6</v>
      </c>
      <c r="N179" s="114"/>
    </row>
    <row r="180" ht="18" customHeight="1" spans="1:14">
      <c r="A180" s="115"/>
      <c r="B180" s="114" t="s">
        <v>155</v>
      </c>
      <c r="C180" s="114"/>
      <c r="D180" s="114" t="s">
        <v>56</v>
      </c>
      <c r="E180" s="114" t="s">
        <v>53</v>
      </c>
      <c r="F180" s="114">
        <f t="shared" si="28"/>
        <v>8</v>
      </c>
      <c r="G180" s="114">
        <v>2</v>
      </c>
      <c r="H180" s="114">
        <v>2</v>
      </c>
      <c r="I180" s="114">
        <v>1</v>
      </c>
      <c r="J180" s="114">
        <v>1</v>
      </c>
      <c r="K180" s="114">
        <v>1</v>
      </c>
      <c r="L180" s="114">
        <v>1</v>
      </c>
      <c r="M180" s="114"/>
      <c r="N180" s="114"/>
    </row>
    <row r="181" ht="18" customHeight="1" spans="1:14">
      <c r="A181" s="115"/>
      <c r="B181" s="114" t="s">
        <v>155</v>
      </c>
      <c r="C181" s="114"/>
      <c r="D181" s="114" t="s">
        <v>56</v>
      </c>
      <c r="E181" s="114" t="s">
        <v>20</v>
      </c>
      <c r="F181" s="114">
        <f t="shared" si="28"/>
        <v>2</v>
      </c>
      <c r="G181" s="114"/>
      <c r="H181" s="114"/>
      <c r="I181" s="114"/>
      <c r="J181" s="114"/>
      <c r="K181" s="114"/>
      <c r="L181" s="114"/>
      <c r="M181" s="114">
        <v>2</v>
      </c>
      <c r="N181" s="114"/>
    </row>
    <row r="182" ht="18" customHeight="1" spans="1:14">
      <c r="A182" s="115"/>
      <c r="B182" s="114" t="s">
        <v>156</v>
      </c>
      <c r="C182" s="114"/>
      <c r="D182" s="114" t="s">
        <v>56</v>
      </c>
      <c r="E182" s="114" t="s">
        <v>53</v>
      </c>
      <c r="F182" s="114">
        <f t="shared" ref="F182:F200" si="41">G182+H182+I182+J182+K182+L182+M182</f>
        <v>2</v>
      </c>
      <c r="G182" s="114"/>
      <c r="H182" s="114"/>
      <c r="I182" s="114"/>
      <c r="J182" s="114"/>
      <c r="K182" s="114"/>
      <c r="L182" s="114"/>
      <c r="M182" s="114">
        <v>2</v>
      </c>
      <c r="N182" s="114"/>
    </row>
    <row r="183" ht="18" customHeight="1" spans="1:14">
      <c r="A183" s="115"/>
      <c r="B183" s="114" t="s">
        <v>156</v>
      </c>
      <c r="C183" s="114"/>
      <c r="D183" s="114" t="s">
        <v>56</v>
      </c>
      <c r="E183" s="114" t="s">
        <v>20</v>
      </c>
      <c r="F183" s="114">
        <f t="shared" si="41"/>
        <v>4</v>
      </c>
      <c r="G183" s="114"/>
      <c r="H183" s="114"/>
      <c r="I183" s="114"/>
      <c r="J183" s="114"/>
      <c r="K183" s="114"/>
      <c r="L183" s="114"/>
      <c r="M183" s="114">
        <v>4</v>
      </c>
      <c r="N183" s="114"/>
    </row>
    <row r="184" ht="23.25" customHeight="1" spans="1:14">
      <c r="A184" s="115"/>
      <c r="B184" s="114" t="s">
        <v>157</v>
      </c>
      <c r="C184" s="114"/>
      <c r="D184" s="114" t="s">
        <v>56</v>
      </c>
      <c r="E184" s="114" t="s">
        <v>53</v>
      </c>
      <c r="F184" s="114">
        <f t="shared" si="41"/>
        <v>10</v>
      </c>
      <c r="G184" s="114">
        <v>2</v>
      </c>
      <c r="H184" s="114">
        <v>4</v>
      </c>
      <c r="I184" s="114">
        <v>2</v>
      </c>
      <c r="J184" s="114"/>
      <c r="K184" s="114"/>
      <c r="L184" s="114"/>
      <c r="M184" s="114">
        <v>2</v>
      </c>
      <c r="N184" s="114"/>
    </row>
    <row r="185" ht="30.75" customHeight="1" spans="1:14">
      <c r="A185" s="115"/>
      <c r="B185" s="114" t="s">
        <v>158</v>
      </c>
      <c r="C185" s="114"/>
      <c r="D185" s="114" t="s">
        <v>56</v>
      </c>
      <c r="E185" s="114" t="s">
        <v>53</v>
      </c>
      <c r="F185" s="114">
        <f t="shared" si="41"/>
        <v>10</v>
      </c>
      <c r="G185" s="114">
        <v>4</v>
      </c>
      <c r="H185" s="114">
        <v>3</v>
      </c>
      <c r="I185" s="114">
        <v>2</v>
      </c>
      <c r="J185" s="114">
        <v>1</v>
      </c>
      <c r="K185" s="114"/>
      <c r="L185" s="114"/>
      <c r="M185" s="114"/>
      <c r="N185" s="114"/>
    </row>
    <row r="186" ht="18" customHeight="1" spans="1:14">
      <c r="A186" s="115" t="s">
        <v>159</v>
      </c>
      <c r="B186" s="115" t="s">
        <v>40</v>
      </c>
      <c r="C186" s="115"/>
      <c r="D186" s="115"/>
      <c r="E186" s="115"/>
      <c r="F186" s="115">
        <f>F187+F188</f>
        <v>45</v>
      </c>
      <c r="G186" s="115">
        <f t="shared" ref="G186:M186" si="42">G187+G188</f>
        <v>11</v>
      </c>
      <c r="H186" s="115">
        <f t="shared" si="42"/>
        <v>10</v>
      </c>
      <c r="I186" s="115">
        <f t="shared" si="42"/>
        <v>3</v>
      </c>
      <c r="J186" s="115">
        <f t="shared" si="42"/>
        <v>6</v>
      </c>
      <c r="K186" s="115">
        <f t="shared" si="42"/>
        <v>0</v>
      </c>
      <c r="L186" s="115">
        <f t="shared" si="42"/>
        <v>3</v>
      </c>
      <c r="M186" s="115">
        <f t="shared" si="42"/>
        <v>12</v>
      </c>
      <c r="N186" s="114"/>
    </row>
    <row r="187" ht="18" customHeight="1" spans="1:14">
      <c r="A187" s="115"/>
      <c r="B187" s="115" t="s">
        <v>50</v>
      </c>
      <c r="C187" s="115"/>
      <c r="D187" s="115"/>
      <c r="E187" s="115" t="s">
        <v>53</v>
      </c>
      <c r="F187" s="115">
        <f>F189+F191+F192+F193</f>
        <v>38</v>
      </c>
      <c r="G187" s="115">
        <f t="shared" ref="G187:M187" si="43">G189+G191+G192+G193</f>
        <v>11</v>
      </c>
      <c r="H187" s="115">
        <f t="shared" si="43"/>
        <v>10</v>
      </c>
      <c r="I187" s="115">
        <f t="shared" si="43"/>
        <v>3</v>
      </c>
      <c r="J187" s="115">
        <f t="shared" si="43"/>
        <v>6</v>
      </c>
      <c r="K187" s="115">
        <f t="shared" si="43"/>
        <v>0</v>
      </c>
      <c r="L187" s="115">
        <f t="shared" si="43"/>
        <v>3</v>
      </c>
      <c r="M187" s="115">
        <f t="shared" si="43"/>
        <v>5</v>
      </c>
      <c r="N187" s="114"/>
    </row>
    <row r="188" ht="18" customHeight="1" spans="1:14">
      <c r="A188" s="115"/>
      <c r="B188" s="115"/>
      <c r="C188" s="115"/>
      <c r="D188" s="115"/>
      <c r="E188" s="115" t="s">
        <v>20</v>
      </c>
      <c r="F188" s="115">
        <f>F190+F194</f>
        <v>7</v>
      </c>
      <c r="G188" s="115">
        <f t="shared" ref="G188:M188" si="44">G190+G194</f>
        <v>0</v>
      </c>
      <c r="H188" s="115">
        <f t="shared" si="44"/>
        <v>0</v>
      </c>
      <c r="I188" s="115">
        <f t="shared" si="44"/>
        <v>0</v>
      </c>
      <c r="J188" s="115">
        <f t="shared" si="44"/>
        <v>0</v>
      </c>
      <c r="K188" s="115">
        <f t="shared" si="44"/>
        <v>0</v>
      </c>
      <c r="L188" s="115">
        <f t="shared" si="44"/>
        <v>0</v>
      </c>
      <c r="M188" s="115">
        <f t="shared" si="44"/>
        <v>7</v>
      </c>
      <c r="N188" s="114"/>
    </row>
    <row r="189" ht="18" customHeight="1" spans="1:14">
      <c r="A189" s="115"/>
      <c r="B189" s="114" t="s">
        <v>160</v>
      </c>
      <c r="C189" s="114"/>
      <c r="D189" s="114" t="s">
        <v>56</v>
      </c>
      <c r="E189" s="114" t="s">
        <v>53</v>
      </c>
      <c r="F189" s="114">
        <f t="shared" si="41"/>
        <v>5</v>
      </c>
      <c r="G189" s="114">
        <v>1</v>
      </c>
      <c r="H189" s="114">
        <v>1</v>
      </c>
      <c r="I189" s="114"/>
      <c r="J189" s="114"/>
      <c r="K189" s="114"/>
      <c r="L189" s="114">
        <v>1</v>
      </c>
      <c r="M189" s="114">
        <v>2</v>
      </c>
      <c r="N189" s="114"/>
    </row>
    <row r="190" ht="18" customHeight="1" spans="1:14">
      <c r="A190" s="115"/>
      <c r="B190" s="114" t="s">
        <v>161</v>
      </c>
      <c r="C190" s="114"/>
      <c r="D190" s="114" t="s">
        <v>56</v>
      </c>
      <c r="E190" s="114" t="s">
        <v>20</v>
      </c>
      <c r="F190" s="114">
        <f t="shared" si="41"/>
        <v>5</v>
      </c>
      <c r="G190" s="114"/>
      <c r="H190" s="114"/>
      <c r="I190" s="114"/>
      <c r="J190" s="114"/>
      <c r="K190" s="114"/>
      <c r="L190" s="114"/>
      <c r="M190" s="114">
        <v>5</v>
      </c>
      <c r="N190" s="114"/>
    </row>
    <row r="191" ht="18" customHeight="1" spans="1:14">
      <c r="A191" s="115"/>
      <c r="B191" s="114" t="s">
        <v>162</v>
      </c>
      <c r="C191" s="114"/>
      <c r="D191" s="114" t="s">
        <v>56</v>
      </c>
      <c r="E191" s="114" t="s">
        <v>53</v>
      </c>
      <c r="F191" s="114">
        <f t="shared" si="41"/>
        <v>13</v>
      </c>
      <c r="G191" s="114">
        <v>4</v>
      </c>
      <c r="H191" s="114">
        <v>4</v>
      </c>
      <c r="I191" s="114"/>
      <c r="J191" s="114">
        <v>3</v>
      </c>
      <c r="K191" s="114"/>
      <c r="L191" s="114"/>
      <c r="M191" s="114">
        <v>2</v>
      </c>
      <c r="N191" s="114"/>
    </row>
    <row r="192" ht="18" customHeight="1" spans="1:14">
      <c r="A192" s="115"/>
      <c r="B192" s="114" t="s">
        <v>163</v>
      </c>
      <c r="C192" s="114"/>
      <c r="D192" s="114" t="s">
        <v>56</v>
      </c>
      <c r="E192" s="114" t="s">
        <v>53</v>
      </c>
      <c r="F192" s="114">
        <f t="shared" si="41"/>
        <v>5</v>
      </c>
      <c r="G192" s="114">
        <v>2</v>
      </c>
      <c r="H192" s="114">
        <v>2</v>
      </c>
      <c r="I192" s="114">
        <v>1</v>
      </c>
      <c r="J192" s="114"/>
      <c r="K192" s="114"/>
      <c r="L192" s="114"/>
      <c r="M192" s="114"/>
      <c r="N192" s="114"/>
    </row>
    <row r="193" ht="18" customHeight="1" spans="1:14">
      <c r="A193" s="115"/>
      <c r="B193" s="114" t="s">
        <v>164</v>
      </c>
      <c r="C193" s="114"/>
      <c r="D193" s="114" t="s">
        <v>56</v>
      </c>
      <c r="E193" s="114" t="s">
        <v>53</v>
      </c>
      <c r="F193" s="114">
        <f t="shared" si="41"/>
        <v>15</v>
      </c>
      <c r="G193" s="114">
        <v>4</v>
      </c>
      <c r="H193" s="114">
        <v>3</v>
      </c>
      <c r="I193" s="114">
        <v>2</v>
      </c>
      <c r="J193" s="114">
        <v>3</v>
      </c>
      <c r="K193" s="114"/>
      <c r="L193" s="114">
        <v>2</v>
      </c>
      <c r="M193" s="114">
        <v>1</v>
      </c>
      <c r="N193" s="114"/>
    </row>
    <row r="194" ht="18" customHeight="1" spans="1:14">
      <c r="A194" s="115"/>
      <c r="B194" s="114" t="s">
        <v>164</v>
      </c>
      <c r="C194" s="114"/>
      <c r="D194" s="114" t="s">
        <v>56</v>
      </c>
      <c r="E194" s="114" t="s">
        <v>20</v>
      </c>
      <c r="F194" s="114">
        <f t="shared" si="41"/>
        <v>2</v>
      </c>
      <c r="G194" s="114"/>
      <c r="H194" s="114"/>
      <c r="I194" s="114"/>
      <c r="J194" s="114"/>
      <c r="K194" s="114"/>
      <c r="L194" s="114"/>
      <c r="M194" s="114">
        <v>2</v>
      </c>
      <c r="N194" s="114"/>
    </row>
    <row r="195" ht="18" customHeight="1" spans="1:14">
      <c r="A195" s="115" t="s">
        <v>165</v>
      </c>
      <c r="B195" s="115" t="s">
        <v>40</v>
      </c>
      <c r="C195" s="115"/>
      <c r="D195" s="115"/>
      <c r="E195" s="115"/>
      <c r="F195" s="115">
        <f>F196+F197</f>
        <v>30</v>
      </c>
      <c r="G195" s="115">
        <f t="shared" ref="G195:M195" si="45">G196+G197</f>
        <v>0</v>
      </c>
      <c r="H195" s="115">
        <f t="shared" si="45"/>
        <v>0</v>
      </c>
      <c r="I195" s="115">
        <f t="shared" si="45"/>
        <v>0</v>
      </c>
      <c r="J195" s="115">
        <f t="shared" si="45"/>
        <v>0</v>
      </c>
      <c r="K195" s="115">
        <f t="shared" si="45"/>
        <v>0</v>
      </c>
      <c r="L195" s="115">
        <f t="shared" si="45"/>
        <v>0</v>
      </c>
      <c r="M195" s="115">
        <f t="shared" si="45"/>
        <v>30</v>
      </c>
      <c r="N195" s="114"/>
    </row>
    <row r="196" ht="18" customHeight="1" spans="1:14">
      <c r="A196" s="115"/>
      <c r="B196" s="115" t="s">
        <v>50</v>
      </c>
      <c r="C196" s="115"/>
      <c r="D196" s="115"/>
      <c r="E196" s="115" t="s">
        <v>53</v>
      </c>
      <c r="F196" s="115">
        <f>F198</f>
        <v>4</v>
      </c>
      <c r="G196" s="115">
        <f t="shared" ref="G196:M196" si="46">G198</f>
        <v>0</v>
      </c>
      <c r="H196" s="115">
        <f t="shared" si="46"/>
        <v>0</v>
      </c>
      <c r="I196" s="115">
        <f t="shared" si="46"/>
        <v>0</v>
      </c>
      <c r="J196" s="115">
        <f t="shared" si="46"/>
        <v>0</v>
      </c>
      <c r="K196" s="115">
        <f t="shared" si="46"/>
        <v>0</v>
      </c>
      <c r="L196" s="115">
        <f t="shared" si="46"/>
        <v>0</v>
      </c>
      <c r="M196" s="115">
        <f t="shared" si="46"/>
        <v>4</v>
      </c>
      <c r="N196" s="114"/>
    </row>
    <row r="197" ht="18" customHeight="1" spans="1:14">
      <c r="A197" s="115"/>
      <c r="B197" s="115"/>
      <c r="C197" s="115"/>
      <c r="D197" s="115"/>
      <c r="E197" s="115" t="s">
        <v>20</v>
      </c>
      <c r="F197" s="115">
        <f>F199+F200</f>
        <v>26</v>
      </c>
      <c r="G197" s="115">
        <f t="shared" ref="G197:M197" si="47">G199+G200</f>
        <v>0</v>
      </c>
      <c r="H197" s="115">
        <f t="shared" si="47"/>
        <v>0</v>
      </c>
      <c r="I197" s="115">
        <f t="shared" si="47"/>
        <v>0</v>
      </c>
      <c r="J197" s="115">
        <f t="shared" si="47"/>
        <v>0</v>
      </c>
      <c r="K197" s="115">
        <f t="shared" si="47"/>
        <v>0</v>
      </c>
      <c r="L197" s="115">
        <f t="shared" si="47"/>
        <v>0</v>
      </c>
      <c r="M197" s="115">
        <f t="shared" si="47"/>
        <v>26</v>
      </c>
      <c r="N197" s="114"/>
    </row>
    <row r="198" ht="18" customHeight="1" spans="1:14">
      <c r="A198" s="115"/>
      <c r="B198" s="114" t="s">
        <v>166</v>
      </c>
      <c r="C198" s="114"/>
      <c r="D198" s="114" t="s">
        <v>56</v>
      </c>
      <c r="E198" s="114" t="s">
        <v>53</v>
      </c>
      <c r="F198" s="114">
        <f t="shared" si="41"/>
        <v>4</v>
      </c>
      <c r="G198" s="114"/>
      <c r="H198" s="114"/>
      <c r="I198" s="114"/>
      <c r="J198" s="114"/>
      <c r="K198" s="114"/>
      <c r="L198" s="114"/>
      <c r="M198" s="114">
        <v>4</v>
      </c>
      <c r="N198" s="114"/>
    </row>
    <row r="199" ht="18" customHeight="1" spans="1:14">
      <c r="A199" s="115"/>
      <c r="B199" s="114" t="s">
        <v>166</v>
      </c>
      <c r="C199" s="114"/>
      <c r="D199" s="114" t="s">
        <v>56</v>
      </c>
      <c r="E199" s="114" t="s">
        <v>20</v>
      </c>
      <c r="F199" s="114">
        <f t="shared" si="41"/>
        <v>11</v>
      </c>
      <c r="G199" s="114"/>
      <c r="H199" s="114"/>
      <c r="I199" s="114"/>
      <c r="J199" s="114"/>
      <c r="K199" s="114"/>
      <c r="L199" s="114"/>
      <c r="M199" s="114">
        <v>11</v>
      </c>
      <c r="N199" s="114"/>
    </row>
    <row r="200" ht="18" customHeight="1" spans="1:14">
      <c r="A200" s="115"/>
      <c r="B200" s="114" t="s">
        <v>167</v>
      </c>
      <c r="C200" s="114"/>
      <c r="D200" s="114" t="s">
        <v>56</v>
      </c>
      <c r="E200" s="114" t="s">
        <v>20</v>
      </c>
      <c r="F200" s="114">
        <f t="shared" si="41"/>
        <v>15</v>
      </c>
      <c r="G200" s="114"/>
      <c r="H200" s="114"/>
      <c r="I200" s="114"/>
      <c r="J200" s="114"/>
      <c r="K200" s="114"/>
      <c r="L200" s="114"/>
      <c r="M200" s="114">
        <v>15</v>
      </c>
      <c r="N200" s="114"/>
    </row>
  </sheetData>
  <mergeCells count="54">
    <mergeCell ref="A1:N1"/>
    <mergeCell ref="F2:M2"/>
    <mergeCell ref="D4:E4"/>
    <mergeCell ref="B9:E9"/>
    <mergeCell ref="B16:E16"/>
    <mergeCell ref="B27:E27"/>
    <mergeCell ref="B39:E39"/>
    <mergeCell ref="B57:E57"/>
    <mergeCell ref="B79:E79"/>
    <mergeCell ref="B95:E95"/>
    <mergeCell ref="B115:E115"/>
    <mergeCell ref="B122:E122"/>
    <mergeCell ref="B138:E138"/>
    <mergeCell ref="B157:E157"/>
    <mergeCell ref="B177:E177"/>
    <mergeCell ref="B186:E186"/>
    <mergeCell ref="B195:E195"/>
    <mergeCell ref="A2:A3"/>
    <mergeCell ref="A9:A15"/>
    <mergeCell ref="A16:A26"/>
    <mergeCell ref="A27:A38"/>
    <mergeCell ref="A39:A56"/>
    <mergeCell ref="A57:A78"/>
    <mergeCell ref="A79:A94"/>
    <mergeCell ref="A95:A114"/>
    <mergeCell ref="A115:A121"/>
    <mergeCell ref="A122:A137"/>
    <mergeCell ref="A138:A156"/>
    <mergeCell ref="A157:A176"/>
    <mergeCell ref="A177:A185"/>
    <mergeCell ref="A186:A194"/>
    <mergeCell ref="A195:A200"/>
    <mergeCell ref="B2:B3"/>
    <mergeCell ref="C2:C3"/>
    <mergeCell ref="D2:D3"/>
    <mergeCell ref="D5:D6"/>
    <mergeCell ref="D7:D8"/>
    <mergeCell ref="E2:E3"/>
    <mergeCell ref="N2:N3"/>
    <mergeCell ref="A4:C8"/>
    <mergeCell ref="B10:D11"/>
    <mergeCell ref="B17:D18"/>
    <mergeCell ref="B28:D29"/>
    <mergeCell ref="B40:D41"/>
    <mergeCell ref="B58:D59"/>
    <mergeCell ref="B80:D81"/>
    <mergeCell ref="B96:D97"/>
    <mergeCell ref="B116:D117"/>
    <mergeCell ref="B123:D124"/>
    <mergeCell ref="B139:D140"/>
    <mergeCell ref="B158:D159"/>
    <mergeCell ref="B196:D197"/>
    <mergeCell ref="B178:D179"/>
    <mergeCell ref="B187:D188"/>
  </mergeCells>
  <printOptions horizontalCentered="1"/>
  <pageMargins left="0.511811023622047" right="0.511811023622047" top="0.551181102362205" bottom="0.551181102362205" header="0.31496062992126" footer="0.31496062992126"/>
  <pageSetup paperSize="9" orientation="landscape"/>
  <headerFoot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3" ySplit="4" topLeftCell="D5" activePane="bottomRight" state="frozen"/>
      <selection/>
      <selection pane="topRight"/>
      <selection pane="bottomLeft"/>
      <selection pane="bottomRight" activeCell="A4" sqref="A4"/>
    </sheetView>
  </sheetViews>
  <sheetFormatPr defaultColWidth="9" defaultRowHeight="14"/>
  <cols>
    <col min="1" max="1" width="7.12727272727273" customWidth="1"/>
    <col min="2" max="2" width="9.62727272727273" customWidth="1"/>
    <col min="3" max="3" width="13.3727272727273" customWidth="1"/>
    <col min="4" max="4" width="14" customWidth="1"/>
    <col min="5" max="12" width="10.3727272727273" customWidth="1"/>
  </cols>
  <sheetData>
    <row r="1" ht="20.1" customHeight="1" spans="1:5">
      <c r="A1" s="3" t="s">
        <v>372</v>
      </c>
      <c r="B1" s="3"/>
      <c r="E1" s="4"/>
    </row>
    <row r="2" ht="30.75" customHeight="1" spans="1:12">
      <c r="A2" s="64" t="s">
        <v>373</v>
      </c>
      <c r="B2" s="64"/>
      <c r="C2" s="64"/>
      <c r="D2" s="64"/>
      <c r="E2" s="64"/>
      <c r="F2" s="64"/>
      <c r="G2" s="64"/>
      <c r="H2" s="64"/>
      <c r="I2" s="64"/>
      <c r="J2" s="64"/>
      <c r="K2" s="64"/>
      <c r="L2" s="64"/>
    </row>
    <row r="3" s="50" customFormat="1" ht="24.95" customHeight="1" spans="1:1">
      <c r="A3" s="49" t="s">
        <v>343</v>
      </c>
    </row>
    <row r="4" s="63" customFormat="1" ht="46.5" customHeight="1" spans="1:12">
      <c r="A4" s="31" t="s">
        <v>2</v>
      </c>
      <c r="B4" s="31" t="s">
        <v>170</v>
      </c>
      <c r="C4" s="31" t="s">
        <v>6</v>
      </c>
      <c r="D4" s="31" t="s">
        <v>37</v>
      </c>
      <c r="E4" s="31" t="s">
        <v>41</v>
      </c>
      <c r="F4" s="31" t="s">
        <v>42</v>
      </c>
      <c r="G4" s="31" t="s">
        <v>43</v>
      </c>
      <c r="H4" s="31" t="s">
        <v>46</v>
      </c>
      <c r="I4" s="31" t="s">
        <v>44</v>
      </c>
      <c r="J4" s="31" t="s">
        <v>45</v>
      </c>
      <c r="K4" s="31" t="s">
        <v>374</v>
      </c>
      <c r="L4" s="31" t="s">
        <v>39</v>
      </c>
    </row>
    <row r="5" s="50" customFormat="1" ht="24.95" customHeight="1" spans="1:12">
      <c r="A5" s="65"/>
      <c r="B5" s="65"/>
      <c r="C5" s="31"/>
      <c r="D5" s="31" t="s">
        <v>375</v>
      </c>
      <c r="E5" s="66"/>
      <c r="F5" s="66"/>
      <c r="G5" s="66"/>
      <c r="H5" s="66"/>
      <c r="I5" s="31"/>
      <c r="J5" s="66"/>
      <c r="K5" s="31"/>
      <c r="L5" s="31"/>
    </row>
    <row r="6" s="50" customFormat="1" ht="24.95" customHeight="1" spans="1:12">
      <c r="A6" s="67"/>
      <c r="B6" s="67"/>
      <c r="C6" s="31"/>
      <c r="D6" s="31" t="s">
        <v>376</v>
      </c>
      <c r="E6" s="68"/>
      <c r="F6" s="68"/>
      <c r="G6" s="68"/>
      <c r="H6" s="68"/>
      <c r="I6" s="68"/>
      <c r="J6" s="68"/>
      <c r="K6" s="54"/>
      <c r="L6" s="54"/>
    </row>
    <row r="7" s="50" customFormat="1" ht="24.95" customHeight="1" spans="1:12">
      <c r="A7" s="67"/>
      <c r="B7" s="67"/>
      <c r="C7" s="54" t="s">
        <v>377</v>
      </c>
      <c r="D7" s="31" t="s">
        <v>375</v>
      </c>
      <c r="E7" s="68"/>
      <c r="F7" s="68"/>
      <c r="G7" s="68"/>
      <c r="H7" s="68"/>
      <c r="I7" s="68"/>
      <c r="J7" s="68"/>
      <c r="K7" s="54"/>
      <c r="L7" s="54"/>
    </row>
    <row r="8" s="50" customFormat="1" ht="24.95" customHeight="1" spans="1:12">
      <c r="A8" s="69"/>
      <c r="B8" s="69"/>
      <c r="C8" s="54"/>
      <c r="D8" s="31" t="s">
        <v>376</v>
      </c>
      <c r="E8" s="68"/>
      <c r="F8" s="68"/>
      <c r="G8" s="68"/>
      <c r="H8" s="68"/>
      <c r="I8" s="68"/>
      <c r="J8" s="68"/>
      <c r="K8" s="54"/>
      <c r="L8" s="54"/>
    </row>
    <row r="9" s="50" customFormat="1" ht="24.95" customHeight="1" spans="1:12">
      <c r="A9" s="70"/>
      <c r="B9" s="70"/>
      <c r="C9" s="31"/>
      <c r="D9" s="31" t="s">
        <v>375</v>
      </c>
      <c r="E9" s="68"/>
      <c r="F9" s="68"/>
      <c r="G9" s="68"/>
      <c r="H9" s="68"/>
      <c r="I9" s="68"/>
      <c r="J9" s="68"/>
      <c r="K9" s="54"/>
      <c r="L9" s="54"/>
    </row>
    <row r="10" s="50" customFormat="1" ht="24.95" customHeight="1" spans="1:12">
      <c r="A10" s="71"/>
      <c r="B10" s="71"/>
      <c r="C10" s="31"/>
      <c r="D10" s="31" t="s">
        <v>376</v>
      </c>
      <c r="E10" s="68"/>
      <c r="F10" s="68"/>
      <c r="G10" s="68"/>
      <c r="H10" s="68"/>
      <c r="I10" s="68"/>
      <c r="J10" s="68"/>
      <c r="K10" s="54"/>
      <c r="L10" s="54"/>
    </row>
    <row r="11" s="50" customFormat="1" ht="24.95" customHeight="1" spans="1:12">
      <c r="A11" s="71"/>
      <c r="B11" s="71"/>
      <c r="C11" s="54" t="s">
        <v>377</v>
      </c>
      <c r="D11" s="31" t="s">
        <v>375</v>
      </c>
      <c r="E11" s="55"/>
      <c r="F11" s="55"/>
      <c r="G11" s="55"/>
      <c r="H11" s="55"/>
      <c r="I11" s="55"/>
      <c r="J11" s="55"/>
      <c r="K11" s="55"/>
      <c r="L11" s="55"/>
    </row>
    <row r="12" s="50" customFormat="1" ht="24.95" customHeight="1" spans="1:12">
      <c r="A12" s="72"/>
      <c r="B12" s="72"/>
      <c r="C12" s="54"/>
      <c r="D12" s="31" t="s">
        <v>376</v>
      </c>
      <c r="E12" s="55"/>
      <c r="F12" s="55"/>
      <c r="G12" s="55"/>
      <c r="H12" s="55"/>
      <c r="I12" s="55"/>
      <c r="J12" s="55"/>
      <c r="K12" s="55"/>
      <c r="L12" s="55"/>
    </row>
    <row r="13" ht="45.75" customHeight="1" spans="1:12">
      <c r="A13" s="57" t="s">
        <v>378</v>
      </c>
      <c r="B13" s="73"/>
      <c r="C13" s="73"/>
      <c r="D13" s="73"/>
      <c r="E13" s="73"/>
      <c r="F13" s="73"/>
      <c r="G13" s="73"/>
      <c r="H13" s="73"/>
      <c r="I13" s="73"/>
      <c r="J13" s="73"/>
      <c r="K13" s="73"/>
      <c r="L13" s="73"/>
    </row>
  </sheetData>
  <mergeCells count="11">
    <mergeCell ref="A1:B1"/>
    <mergeCell ref="A2:L2"/>
    <mergeCell ref="A13:L13"/>
    <mergeCell ref="A5:A8"/>
    <mergeCell ref="A9:A12"/>
    <mergeCell ref="B5:B8"/>
    <mergeCell ref="B9:B12"/>
    <mergeCell ref="C5:C6"/>
    <mergeCell ref="C7:C8"/>
    <mergeCell ref="C9:C10"/>
    <mergeCell ref="C11:C12"/>
  </mergeCells>
  <printOptions horizontalCentered="1"/>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A3" sqref="A3"/>
    </sheetView>
  </sheetViews>
  <sheetFormatPr defaultColWidth="9" defaultRowHeight="14"/>
  <cols>
    <col min="1" max="1" width="6.62727272727273" customWidth="1"/>
    <col min="2" max="2" width="8.75454545454545" customWidth="1"/>
    <col min="3" max="3" width="15" customWidth="1"/>
    <col min="4" max="11" width="11.2545454545455" customWidth="1"/>
    <col min="12" max="12" width="8.87272727272727" customWidth="1"/>
  </cols>
  <sheetData>
    <row r="1" ht="20.1" customHeight="1" spans="1:6">
      <c r="A1" s="3" t="s">
        <v>379</v>
      </c>
      <c r="B1" s="3"/>
      <c r="F1" s="4"/>
    </row>
    <row r="2" ht="21" spans="1:12">
      <c r="A2" s="16" t="s">
        <v>380</v>
      </c>
      <c r="B2" s="16"/>
      <c r="C2" s="16"/>
      <c r="D2" s="16"/>
      <c r="E2" s="16"/>
      <c r="F2" s="16"/>
      <c r="G2" s="16"/>
      <c r="H2" s="16"/>
      <c r="I2" s="16"/>
      <c r="J2" s="16"/>
      <c r="K2" s="16"/>
      <c r="L2" s="16"/>
    </row>
    <row r="3" ht="21" spans="1:12">
      <c r="A3" s="48"/>
      <c r="B3" s="58"/>
      <c r="C3" s="58"/>
      <c r="D3" s="58"/>
      <c r="E3" s="58"/>
      <c r="F3" s="58"/>
      <c r="G3" s="58"/>
      <c r="H3" s="58"/>
      <c r="I3" s="58"/>
      <c r="J3" s="58"/>
      <c r="K3" s="58"/>
      <c r="L3" s="58"/>
    </row>
    <row r="4" ht="20.1" customHeight="1" spans="1:12">
      <c r="A4" s="49" t="s">
        <v>343</v>
      </c>
      <c r="B4" s="50"/>
      <c r="C4" s="50"/>
      <c r="D4" s="50"/>
      <c r="E4" s="50"/>
      <c r="F4" s="50"/>
      <c r="G4" s="50"/>
      <c r="H4" s="50"/>
      <c r="I4" s="50"/>
      <c r="J4" s="50"/>
      <c r="K4" s="50"/>
      <c r="L4" s="50"/>
    </row>
    <row r="5" ht="20.1" customHeight="1" spans="1:12">
      <c r="A5" s="31" t="s">
        <v>2</v>
      </c>
      <c r="B5" s="31" t="s">
        <v>170</v>
      </c>
      <c r="C5" s="31" t="s">
        <v>37</v>
      </c>
      <c r="D5" s="59" t="s">
        <v>344</v>
      </c>
      <c r="E5" s="60"/>
      <c r="F5" s="60"/>
      <c r="G5" s="60"/>
      <c r="H5" s="61"/>
      <c r="I5" s="31" t="s">
        <v>345</v>
      </c>
      <c r="J5" s="31"/>
      <c r="K5" s="31"/>
      <c r="L5" s="31" t="s">
        <v>381</v>
      </c>
    </row>
    <row r="6" ht="39" customHeight="1" spans="1:12">
      <c r="A6" s="31"/>
      <c r="B6" s="31"/>
      <c r="C6" s="31"/>
      <c r="D6" s="62" t="s">
        <v>382</v>
      </c>
      <c r="E6" s="31" t="s">
        <v>383</v>
      </c>
      <c r="F6" s="31" t="s">
        <v>384</v>
      </c>
      <c r="G6" s="31" t="s">
        <v>385</v>
      </c>
      <c r="H6" s="31" t="s">
        <v>386</v>
      </c>
      <c r="I6" s="31" t="s">
        <v>383</v>
      </c>
      <c r="J6" s="31" t="s">
        <v>384</v>
      </c>
      <c r="K6" s="31" t="s">
        <v>386</v>
      </c>
      <c r="L6" s="31"/>
    </row>
    <row r="7" ht="20.1" customHeight="1" spans="1:12">
      <c r="A7" s="51"/>
      <c r="B7" s="54"/>
      <c r="C7" s="31" t="s">
        <v>375</v>
      </c>
      <c r="D7" s="31"/>
      <c r="E7" s="31"/>
      <c r="F7" s="54"/>
      <c r="G7" s="54"/>
      <c r="H7" s="54"/>
      <c r="I7" s="55"/>
      <c r="J7" s="55"/>
      <c r="K7" s="55"/>
      <c r="L7" s="55"/>
    </row>
    <row r="8" ht="20.1" customHeight="1" spans="1:12">
      <c r="A8" s="51"/>
      <c r="B8" s="54"/>
      <c r="C8" s="31" t="s">
        <v>376</v>
      </c>
      <c r="D8" s="31"/>
      <c r="E8" s="31"/>
      <c r="F8" s="54"/>
      <c r="G8" s="54"/>
      <c r="H8" s="54"/>
      <c r="I8" s="55"/>
      <c r="J8" s="55"/>
      <c r="K8" s="55"/>
      <c r="L8" s="55"/>
    </row>
    <row r="9" ht="20.1" customHeight="1" spans="1:12">
      <c r="A9" s="51"/>
      <c r="B9" s="54" t="s">
        <v>377</v>
      </c>
      <c r="C9" s="31" t="s">
        <v>375</v>
      </c>
      <c r="D9" s="31"/>
      <c r="E9" s="31"/>
      <c r="F9" s="54"/>
      <c r="G9" s="54"/>
      <c r="H9" s="54"/>
      <c r="I9" s="55"/>
      <c r="J9" s="55"/>
      <c r="K9" s="55"/>
      <c r="L9" s="55"/>
    </row>
    <row r="10" ht="20.1" customHeight="1" spans="1:12">
      <c r="A10" s="51"/>
      <c r="B10" s="54"/>
      <c r="C10" s="31" t="s">
        <v>376</v>
      </c>
      <c r="D10" s="31"/>
      <c r="E10" s="31"/>
      <c r="F10" s="54"/>
      <c r="G10" s="54"/>
      <c r="H10" s="54"/>
      <c r="I10" s="55"/>
      <c r="J10" s="55"/>
      <c r="K10" s="55"/>
      <c r="L10" s="55"/>
    </row>
    <row r="11" ht="36" customHeight="1" spans="1:12">
      <c r="A11" s="57" t="s">
        <v>357</v>
      </c>
      <c r="B11" s="57"/>
      <c r="C11" s="57"/>
      <c r="D11" s="57"/>
      <c r="E11" s="57"/>
      <c r="F11" s="57"/>
      <c r="G11" s="57"/>
      <c r="H11" s="57"/>
      <c r="I11" s="57"/>
      <c r="J11" s="57"/>
      <c r="K11" s="57"/>
      <c r="L11" s="57"/>
    </row>
  </sheetData>
  <mergeCells count="13">
    <mergeCell ref="A1:B1"/>
    <mergeCell ref="A2:L2"/>
    <mergeCell ref="D5:H5"/>
    <mergeCell ref="I5:K5"/>
    <mergeCell ref="A11:L11"/>
    <mergeCell ref="A5:A6"/>
    <mergeCell ref="A7:A8"/>
    <mergeCell ref="A9:A10"/>
    <mergeCell ref="B5:B6"/>
    <mergeCell ref="B7:B8"/>
    <mergeCell ref="B9:B10"/>
    <mergeCell ref="C5:C6"/>
    <mergeCell ref="L5:L6"/>
  </mergeCells>
  <printOptions horizontalCentered="1"/>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ySplit="6" topLeftCell="A7" activePane="bottomLeft" state="frozen"/>
      <selection/>
      <selection pane="bottomLeft" activeCell="A3" sqref="A3"/>
    </sheetView>
  </sheetViews>
  <sheetFormatPr defaultColWidth="9" defaultRowHeight="14"/>
  <cols>
    <col min="1" max="1" width="6.25454545454545" customWidth="1"/>
    <col min="2" max="2" width="9" customWidth="1"/>
    <col min="3" max="8" width="10.6272727272727" customWidth="1"/>
  </cols>
  <sheetData>
    <row r="1" ht="20.1" customHeight="1" spans="1:5">
      <c r="A1" s="3" t="s">
        <v>387</v>
      </c>
      <c r="B1" s="3"/>
      <c r="E1" s="4"/>
    </row>
    <row r="2" ht="49.5" customHeight="1" spans="1:9">
      <c r="A2" s="46" t="s">
        <v>388</v>
      </c>
      <c r="B2" s="16"/>
      <c r="C2" s="16"/>
      <c r="D2" s="16"/>
      <c r="E2" s="16"/>
      <c r="F2" s="16"/>
      <c r="G2" s="16"/>
      <c r="H2" s="16"/>
      <c r="I2" s="16"/>
    </row>
    <row r="3" ht="24.95" customHeight="1" spans="1:9">
      <c r="A3" s="47"/>
      <c r="B3" s="48"/>
      <c r="C3" s="48"/>
      <c r="D3" s="48"/>
      <c r="E3" s="48"/>
      <c r="F3" s="48"/>
      <c r="G3" s="48"/>
      <c r="H3" s="48"/>
      <c r="I3" s="48"/>
    </row>
    <row r="4" ht="24.95" customHeight="1" spans="1:10">
      <c r="A4" s="49" t="s">
        <v>389</v>
      </c>
      <c r="B4" s="50"/>
      <c r="C4" s="50"/>
      <c r="D4" s="50"/>
      <c r="E4" s="50"/>
      <c r="F4" s="50"/>
      <c r="G4" s="50"/>
      <c r="H4" s="50"/>
      <c r="I4" s="50"/>
      <c r="J4" s="50"/>
    </row>
    <row r="5" ht="24.95" customHeight="1" spans="1:9">
      <c r="A5" s="51" t="s">
        <v>2</v>
      </c>
      <c r="B5" s="51" t="s">
        <v>170</v>
      </c>
      <c r="C5" s="31" t="s">
        <v>344</v>
      </c>
      <c r="D5" s="31"/>
      <c r="E5" s="31"/>
      <c r="F5" s="31" t="s">
        <v>345</v>
      </c>
      <c r="G5" s="31"/>
      <c r="H5" s="31"/>
      <c r="I5" s="51" t="s">
        <v>390</v>
      </c>
    </row>
    <row r="6" ht="73.5" customHeight="1" spans="1:9">
      <c r="A6" s="51"/>
      <c r="B6" s="51"/>
      <c r="C6" s="31" t="s">
        <v>391</v>
      </c>
      <c r="D6" s="31" t="s">
        <v>392</v>
      </c>
      <c r="E6" s="31" t="s">
        <v>393</v>
      </c>
      <c r="F6" s="31" t="s">
        <v>392</v>
      </c>
      <c r="G6" s="31" t="s">
        <v>394</v>
      </c>
      <c r="H6" s="31" t="s">
        <v>395</v>
      </c>
      <c r="I6" s="51"/>
    </row>
    <row r="7" ht="24.95" customHeight="1" spans="1:9">
      <c r="A7" s="52"/>
      <c r="B7" s="53"/>
      <c r="C7" s="31"/>
      <c r="D7" s="54"/>
      <c r="E7" s="54"/>
      <c r="F7" s="55"/>
      <c r="G7" s="55"/>
      <c r="H7" s="55"/>
      <c r="I7" s="55"/>
    </row>
    <row r="8" ht="24.95" customHeight="1" spans="1:9">
      <c r="A8" s="52"/>
      <c r="B8" s="53"/>
      <c r="C8" s="31"/>
      <c r="D8" s="54"/>
      <c r="E8" s="54"/>
      <c r="F8" s="55"/>
      <c r="G8" s="55"/>
      <c r="H8" s="55"/>
      <c r="I8" s="55"/>
    </row>
    <row r="9" ht="24.95" customHeight="1" spans="1:9">
      <c r="A9" s="52"/>
      <c r="B9" s="53"/>
      <c r="C9" s="31"/>
      <c r="D9" s="54"/>
      <c r="E9" s="54"/>
      <c r="F9" s="55"/>
      <c r="G9" s="55"/>
      <c r="H9" s="55"/>
      <c r="I9" s="55"/>
    </row>
    <row r="10" ht="24.95" customHeight="1" spans="1:9">
      <c r="A10" s="55"/>
      <c r="B10" s="54"/>
      <c r="C10" s="54"/>
      <c r="D10" s="54"/>
      <c r="E10" s="54"/>
      <c r="F10" s="55"/>
      <c r="G10" s="55"/>
      <c r="H10" s="55"/>
      <c r="I10" s="55"/>
    </row>
    <row r="11" ht="24.95" customHeight="1" spans="1:9">
      <c r="A11" s="55"/>
      <c r="B11" s="54"/>
      <c r="C11" s="54"/>
      <c r="D11" s="54"/>
      <c r="E11" s="54"/>
      <c r="F11" s="55"/>
      <c r="G11" s="55"/>
      <c r="H11" s="55"/>
      <c r="I11" s="55"/>
    </row>
    <row r="12" ht="24.95" customHeight="1" spans="1:9">
      <c r="A12" s="55"/>
      <c r="B12" s="54"/>
      <c r="C12" s="54"/>
      <c r="D12" s="54"/>
      <c r="E12" s="54"/>
      <c r="F12" s="55"/>
      <c r="G12" s="55"/>
      <c r="H12" s="55"/>
      <c r="I12" s="55"/>
    </row>
    <row r="13" ht="24.95" customHeight="1" spans="1:9">
      <c r="A13" s="55"/>
      <c r="B13" s="54"/>
      <c r="C13" s="54"/>
      <c r="D13" s="54"/>
      <c r="E13" s="54"/>
      <c r="F13" s="55"/>
      <c r="G13" s="55"/>
      <c r="H13" s="55"/>
      <c r="I13" s="55"/>
    </row>
    <row r="14" ht="24.95" customHeight="1" spans="1:9">
      <c r="A14" s="55"/>
      <c r="B14" s="54"/>
      <c r="C14" s="54"/>
      <c r="D14" s="54"/>
      <c r="E14" s="54"/>
      <c r="F14" s="55"/>
      <c r="G14" s="55"/>
      <c r="H14" s="55"/>
      <c r="I14" s="55"/>
    </row>
    <row r="15" ht="24.95" customHeight="1" spans="1:9">
      <c r="A15" s="55"/>
      <c r="B15" s="54"/>
      <c r="C15" s="54"/>
      <c r="D15" s="54"/>
      <c r="E15" s="54"/>
      <c r="F15" s="55"/>
      <c r="G15" s="55"/>
      <c r="H15" s="55"/>
      <c r="I15" s="55"/>
    </row>
    <row r="16" ht="24.95" customHeight="1" spans="1:9">
      <c r="A16" s="55"/>
      <c r="B16" s="54"/>
      <c r="C16" s="54"/>
      <c r="D16" s="54"/>
      <c r="E16" s="54"/>
      <c r="F16" s="55"/>
      <c r="G16" s="55"/>
      <c r="H16" s="55"/>
      <c r="I16" s="55"/>
    </row>
    <row r="17" ht="24.95" customHeight="1" spans="1:9">
      <c r="A17" s="55"/>
      <c r="B17" s="54"/>
      <c r="C17" s="54"/>
      <c r="D17" s="54"/>
      <c r="E17" s="54"/>
      <c r="F17" s="55"/>
      <c r="G17" s="55"/>
      <c r="H17" s="55"/>
      <c r="I17" s="55"/>
    </row>
    <row r="18" ht="24.95" customHeight="1" spans="1:9">
      <c r="A18" s="41"/>
      <c r="B18" s="56"/>
      <c r="C18" s="56"/>
      <c r="D18" s="56"/>
      <c r="E18" s="56"/>
      <c r="F18" s="41"/>
      <c r="G18" s="41"/>
      <c r="H18" s="41"/>
      <c r="I18" s="41"/>
    </row>
    <row r="19" ht="32.25" customHeight="1" spans="1:9">
      <c r="A19" s="57" t="s">
        <v>396</v>
      </c>
      <c r="B19" s="57"/>
      <c r="C19" s="57"/>
      <c r="D19" s="57"/>
      <c r="E19" s="57"/>
      <c r="F19" s="57"/>
      <c r="G19" s="57"/>
      <c r="H19" s="57"/>
      <c r="I19" s="57"/>
    </row>
  </sheetData>
  <mergeCells count="8">
    <mergeCell ref="A1:B1"/>
    <mergeCell ref="A2:I2"/>
    <mergeCell ref="C5:E5"/>
    <mergeCell ref="F5:H5"/>
    <mergeCell ref="A19:I19"/>
    <mergeCell ref="A5:A6"/>
    <mergeCell ref="B5:B6"/>
    <mergeCell ref="I5:I6"/>
  </mergeCells>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pane ySplit="5" topLeftCell="A6" activePane="bottomLeft" state="frozen"/>
      <selection/>
      <selection pane="bottomLeft" activeCell="A4" sqref="A4:A5"/>
    </sheetView>
  </sheetViews>
  <sheetFormatPr defaultColWidth="9" defaultRowHeight="14"/>
  <cols>
    <col min="1" max="1" width="4.62727272727273" customWidth="1"/>
    <col min="2" max="3" width="5.5" customWidth="1"/>
    <col min="4" max="4" width="5.25454545454545" customWidth="1"/>
    <col min="5" max="7" width="4.75454545454545" customWidth="1"/>
    <col min="8" max="9" width="10.8727272727273" customWidth="1"/>
    <col min="10" max="12" width="5.62727272727273" customWidth="1"/>
    <col min="13" max="13" width="5.25454545454545" customWidth="1"/>
    <col min="14" max="14" width="5.62727272727273" customWidth="1"/>
    <col min="15" max="15" width="6.75454545454545" customWidth="1"/>
    <col min="16" max="17" width="8.75454545454545" customWidth="1"/>
    <col min="18" max="18" width="6.25454545454545" customWidth="1"/>
    <col min="19" max="19" width="7.5" customWidth="1"/>
    <col min="20" max="20" width="6.75454545454545" customWidth="1"/>
    <col min="21" max="21" width="5.5" customWidth="1"/>
  </cols>
  <sheetData>
    <row r="1" ht="20.1" customHeight="1" spans="1:5">
      <c r="A1" s="3" t="s">
        <v>397</v>
      </c>
      <c r="B1" s="3"/>
      <c r="E1" s="4"/>
    </row>
    <row r="2" ht="21" spans="1:21">
      <c r="A2" s="28" t="s">
        <v>398</v>
      </c>
      <c r="B2" s="28"/>
      <c r="C2" s="28"/>
      <c r="D2" s="28"/>
      <c r="E2" s="28"/>
      <c r="F2" s="28"/>
      <c r="G2" s="28"/>
      <c r="H2" s="28"/>
      <c r="I2" s="28"/>
      <c r="J2" s="28"/>
      <c r="K2" s="28"/>
      <c r="L2" s="28"/>
      <c r="M2" s="28"/>
      <c r="N2" s="28"/>
      <c r="O2" s="28"/>
      <c r="P2" s="28"/>
      <c r="Q2" s="28"/>
      <c r="R2" s="28"/>
      <c r="S2" s="28"/>
      <c r="T2" s="28"/>
      <c r="U2" s="28"/>
    </row>
    <row r="3" ht="24.95" customHeight="1" spans="1:21">
      <c r="A3" s="45" t="s">
        <v>326</v>
      </c>
      <c r="B3" s="37"/>
      <c r="C3" s="37"/>
      <c r="D3" s="37"/>
      <c r="E3" s="37"/>
      <c r="F3" s="37"/>
      <c r="G3" s="37"/>
      <c r="H3" s="37"/>
      <c r="I3" s="37"/>
      <c r="J3" s="37"/>
      <c r="K3" s="37"/>
      <c r="L3" s="28"/>
      <c r="M3" s="37"/>
      <c r="N3" s="37"/>
      <c r="O3" s="37"/>
      <c r="P3" s="37"/>
      <c r="Q3" s="37"/>
      <c r="R3" s="37"/>
      <c r="S3" s="37"/>
      <c r="T3" s="37"/>
      <c r="U3" s="37"/>
    </row>
    <row r="4" ht="24.95" customHeight="1" spans="1:21">
      <c r="A4" s="38" t="s">
        <v>2</v>
      </c>
      <c r="B4" s="38" t="s">
        <v>34</v>
      </c>
      <c r="C4" s="38" t="s">
        <v>170</v>
      </c>
      <c r="D4" s="38" t="s">
        <v>327</v>
      </c>
      <c r="E4" s="38" t="s">
        <v>328</v>
      </c>
      <c r="F4" s="38" t="s">
        <v>329</v>
      </c>
      <c r="G4" s="38" t="s">
        <v>330</v>
      </c>
      <c r="H4" s="38" t="s">
        <v>331</v>
      </c>
      <c r="I4" s="38" t="s">
        <v>332</v>
      </c>
      <c r="J4" s="38" t="s">
        <v>333</v>
      </c>
      <c r="K4" s="38" t="s">
        <v>334</v>
      </c>
      <c r="L4" s="43" t="s">
        <v>399</v>
      </c>
      <c r="M4" s="38" t="s">
        <v>400</v>
      </c>
      <c r="N4" s="38" t="s">
        <v>401</v>
      </c>
      <c r="O4" s="38"/>
      <c r="P4" s="38"/>
      <c r="Q4" s="38"/>
      <c r="R4" s="38"/>
      <c r="S4" s="38"/>
      <c r="T4" s="38"/>
      <c r="U4" s="38" t="s">
        <v>39</v>
      </c>
    </row>
    <row r="5" s="27" customFormat="1" ht="24.95" customHeight="1" spans="1:21">
      <c r="A5" s="38"/>
      <c r="B5" s="38"/>
      <c r="C5" s="38"/>
      <c r="D5" s="38"/>
      <c r="E5" s="38"/>
      <c r="F5" s="38"/>
      <c r="G5" s="38"/>
      <c r="H5" s="38"/>
      <c r="I5" s="38"/>
      <c r="J5" s="38"/>
      <c r="K5" s="38"/>
      <c r="L5" s="44"/>
      <c r="M5" s="38"/>
      <c r="N5" s="38" t="s">
        <v>3</v>
      </c>
      <c r="O5" s="38" t="s">
        <v>4</v>
      </c>
      <c r="P5" s="38" t="s">
        <v>6</v>
      </c>
      <c r="Q5" s="38" t="s">
        <v>222</v>
      </c>
      <c r="R5" s="38" t="s">
        <v>37</v>
      </c>
      <c r="S5" s="38" t="s">
        <v>338</v>
      </c>
      <c r="T5" s="38" t="s">
        <v>339</v>
      </c>
      <c r="U5" s="38"/>
    </row>
    <row r="6" ht="24.95" customHeight="1" spans="1:21">
      <c r="A6" s="39"/>
      <c r="B6" s="39"/>
      <c r="C6" s="39"/>
      <c r="D6" s="39"/>
      <c r="E6" s="39"/>
      <c r="F6" s="39"/>
      <c r="G6" s="39"/>
      <c r="H6" s="39"/>
      <c r="I6" s="39"/>
      <c r="J6" s="39"/>
      <c r="K6" s="39"/>
      <c r="L6" s="39"/>
      <c r="M6" s="39"/>
      <c r="N6" s="39"/>
      <c r="O6" s="39"/>
      <c r="P6" s="39"/>
      <c r="Q6" s="39"/>
      <c r="R6" s="40"/>
      <c r="S6" s="40"/>
      <c r="T6" s="40"/>
      <c r="U6" s="38"/>
    </row>
    <row r="7" ht="24.95" customHeight="1" spans="1:21">
      <c r="A7" s="40"/>
      <c r="B7" s="40"/>
      <c r="C7" s="40"/>
      <c r="D7" s="40"/>
      <c r="E7" s="40"/>
      <c r="F7" s="40"/>
      <c r="G7" s="40"/>
      <c r="H7" s="40"/>
      <c r="I7" s="40"/>
      <c r="J7" s="40"/>
      <c r="K7" s="40"/>
      <c r="L7" s="40"/>
      <c r="M7" s="40"/>
      <c r="N7" s="40"/>
      <c r="O7" s="40"/>
      <c r="P7" s="40"/>
      <c r="Q7" s="40"/>
      <c r="R7" s="41"/>
      <c r="S7" s="41"/>
      <c r="T7" s="41"/>
      <c r="U7" s="40"/>
    </row>
    <row r="8" ht="24.95" customHeight="1" spans="1:21">
      <c r="A8" s="41"/>
      <c r="B8" s="41"/>
      <c r="C8" s="41"/>
      <c r="D8" s="41"/>
      <c r="E8" s="41"/>
      <c r="F8" s="41"/>
      <c r="G8" s="41"/>
      <c r="H8" s="41"/>
      <c r="I8" s="41"/>
      <c r="J8" s="41"/>
      <c r="K8" s="41"/>
      <c r="L8" s="41"/>
      <c r="M8" s="41"/>
      <c r="N8" s="41"/>
      <c r="O8" s="41"/>
      <c r="P8" s="41"/>
      <c r="Q8" s="41"/>
      <c r="R8" s="41"/>
      <c r="S8" s="41"/>
      <c r="T8" s="41"/>
      <c r="U8" s="41"/>
    </row>
    <row r="9" ht="24.95" customHeight="1" spans="1:21">
      <c r="A9" s="41"/>
      <c r="B9" s="41"/>
      <c r="C9" s="41"/>
      <c r="D9" s="41"/>
      <c r="E9" s="41"/>
      <c r="F9" s="41"/>
      <c r="G9" s="41"/>
      <c r="H9" s="41"/>
      <c r="I9" s="41"/>
      <c r="J9" s="41"/>
      <c r="K9" s="41"/>
      <c r="L9" s="41"/>
      <c r="M9" s="41"/>
      <c r="N9" s="41"/>
      <c r="O9" s="41"/>
      <c r="P9" s="41"/>
      <c r="Q9" s="41"/>
      <c r="R9" s="41"/>
      <c r="S9" s="41"/>
      <c r="T9" s="41"/>
      <c r="U9" s="41"/>
    </row>
    <row r="10" ht="24.95" customHeight="1" spans="1:21">
      <c r="A10" s="41"/>
      <c r="B10" s="41"/>
      <c r="C10" s="41"/>
      <c r="D10" s="41"/>
      <c r="E10" s="41"/>
      <c r="F10" s="41"/>
      <c r="G10" s="41"/>
      <c r="H10" s="41"/>
      <c r="I10" s="41"/>
      <c r="J10" s="41"/>
      <c r="K10" s="41"/>
      <c r="L10" s="41"/>
      <c r="M10" s="41"/>
      <c r="N10" s="41"/>
      <c r="O10" s="41"/>
      <c r="P10" s="41"/>
      <c r="Q10" s="41"/>
      <c r="R10" s="41"/>
      <c r="S10" s="41"/>
      <c r="T10" s="41"/>
      <c r="U10" s="41"/>
    </row>
    <row r="11" ht="24.95" customHeight="1" spans="1:21">
      <c r="A11" s="41"/>
      <c r="B11" s="41"/>
      <c r="C11" s="41"/>
      <c r="D11" s="41"/>
      <c r="E11" s="41"/>
      <c r="F11" s="41"/>
      <c r="G11" s="41"/>
      <c r="H11" s="41"/>
      <c r="I11" s="41"/>
      <c r="J11" s="41"/>
      <c r="K11" s="41"/>
      <c r="L11" s="41"/>
      <c r="M11" s="41"/>
      <c r="N11" s="41"/>
      <c r="O11" s="41"/>
      <c r="P11" s="41"/>
      <c r="Q11" s="41"/>
      <c r="R11" s="41"/>
      <c r="S11" s="41"/>
      <c r="T11" s="41"/>
      <c r="U11" s="41"/>
    </row>
    <row r="12" ht="24.95" customHeight="1" spans="1:21">
      <c r="A12" s="41"/>
      <c r="B12" s="41"/>
      <c r="C12" s="41"/>
      <c r="D12" s="41"/>
      <c r="E12" s="41"/>
      <c r="F12" s="41"/>
      <c r="G12" s="41"/>
      <c r="H12" s="41"/>
      <c r="I12" s="41"/>
      <c r="J12" s="41"/>
      <c r="K12" s="41"/>
      <c r="L12" s="41"/>
      <c r="M12" s="41"/>
      <c r="N12" s="41"/>
      <c r="O12" s="41"/>
      <c r="P12" s="41"/>
      <c r="Q12" s="41"/>
      <c r="R12" s="41"/>
      <c r="S12" s="41"/>
      <c r="T12" s="41"/>
      <c r="U12" s="41"/>
    </row>
    <row r="13" ht="72.75" customHeight="1" spans="1:21">
      <c r="A13" s="42" t="s">
        <v>402</v>
      </c>
      <c r="B13" s="42"/>
      <c r="C13" s="42"/>
      <c r="D13" s="42"/>
      <c r="E13" s="42"/>
      <c r="F13" s="42"/>
      <c r="G13" s="42"/>
      <c r="H13" s="42"/>
      <c r="I13" s="42"/>
      <c r="J13" s="42"/>
      <c r="K13" s="42"/>
      <c r="L13" s="42"/>
      <c r="M13" s="42"/>
      <c r="N13" s="42"/>
      <c r="O13" s="42"/>
      <c r="P13" s="42"/>
      <c r="Q13" s="42"/>
      <c r="R13" s="42"/>
      <c r="S13" s="42"/>
      <c r="T13" s="42"/>
      <c r="U13" s="42"/>
    </row>
  </sheetData>
  <mergeCells count="18">
    <mergeCell ref="A1:B1"/>
    <mergeCell ref="A2:U2"/>
    <mergeCell ref="N4:T4"/>
    <mergeCell ref="A13:U13"/>
    <mergeCell ref="A4:A5"/>
    <mergeCell ref="B4:B5"/>
    <mergeCell ref="C4:C5"/>
    <mergeCell ref="D4:D5"/>
    <mergeCell ref="E4:E5"/>
    <mergeCell ref="F4:F5"/>
    <mergeCell ref="G4:G5"/>
    <mergeCell ref="H4:H5"/>
    <mergeCell ref="I4:I5"/>
    <mergeCell ref="J4:J5"/>
    <mergeCell ref="K4:K5"/>
    <mergeCell ref="L4:L5"/>
    <mergeCell ref="M4:M5"/>
    <mergeCell ref="U4:U5"/>
  </mergeCells>
  <printOptions horizontalCentered="1"/>
  <pageMargins left="0.590551181102362" right="0.590551181102362" top="0.748031496062992" bottom="0.748031496062992" header="0.31496062992126" footer="0.31496062992126"/>
  <pageSetup paperSize="9" orientation="landscape"/>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pane ySplit="5" topLeftCell="A6" activePane="bottomLeft" state="frozen"/>
      <selection/>
      <selection pane="bottomLeft" activeCell="A3" sqref="A3"/>
    </sheetView>
  </sheetViews>
  <sheetFormatPr defaultColWidth="9" defaultRowHeight="14"/>
  <cols>
    <col min="1" max="1" width="4.87272727272727" customWidth="1"/>
    <col min="2" max="3" width="5.62727272727273" customWidth="1"/>
    <col min="4" max="4" width="5.25454545454545" customWidth="1"/>
    <col min="5" max="7" width="4.87272727272727" customWidth="1"/>
    <col min="8" max="9" width="11.5" customWidth="1"/>
    <col min="10" max="13" width="5.25454545454545" customWidth="1"/>
    <col min="14" max="14" width="5.87272727272727" customWidth="1"/>
    <col min="15" max="15" width="6.75454545454545" customWidth="1"/>
    <col min="16" max="17" width="8.75454545454545" customWidth="1"/>
    <col min="18" max="18" width="5.62727272727273" customWidth="1"/>
    <col min="19" max="19" width="7.75454545454545" customWidth="1"/>
    <col min="20" max="20" width="6.75454545454545" customWidth="1"/>
    <col min="21" max="21" width="5.5" customWidth="1"/>
  </cols>
  <sheetData>
    <row r="1" ht="20.1" customHeight="1" spans="1:5">
      <c r="A1" s="3" t="s">
        <v>403</v>
      </c>
      <c r="B1" s="3"/>
      <c r="E1" s="4"/>
    </row>
    <row r="2" ht="24.95" customHeight="1" spans="1:21">
      <c r="A2" s="28" t="s">
        <v>404</v>
      </c>
      <c r="B2" s="28"/>
      <c r="C2" s="28"/>
      <c r="D2" s="28"/>
      <c r="E2" s="28"/>
      <c r="F2" s="28"/>
      <c r="G2" s="28"/>
      <c r="H2" s="28"/>
      <c r="I2" s="28"/>
      <c r="J2" s="28"/>
      <c r="K2" s="28"/>
      <c r="L2" s="28"/>
      <c r="M2" s="28"/>
      <c r="N2" s="28"/>
      <c r="O2" s="28"/>
      <c r="P2" s="28"/>
      <c r="Q2" s="28"/>
      <c r="R2" s="28"/>
      <c r="S2" s="28"/>
      <c r="T2" s="28"/>
      <c r="U2" s="28"/>
    </row>
    <row r="3" ht="24.95" customHeight="1" spans="1:21">
      <c r="A3" s="36" t="s">
        <v>405</v>
      </c>
      <c r="B3" s="37"/>
      <c r="C3" s="37"/>
      <c r="D3" s="37"/>
      <c r="E3" s="37"/>
      <c r="F3" s="37"/>
      <c r="G3" s="37"/>
      <c r="H3" s="37"/>
      <c r="I3" s="37"/>
      <c r="J3" s="37"/>
      <c r="K3" s="37"/>
      <c r="L3" s="28"/>
      <c r="M3" s="37"/>
      <c r="N3" s="37"/>
      <c r="O3" s="37"/>
      <c r="P3" s="37"/>
      <c r="Q3" s="37"/>
      <c r="R3" s="37"/>
      <c r="S3" s="37"/>
      <c r="T3" s="37"/>
      <c r="U3" s="37"/>
    </row>
    <row r="4" ht="24.95" customHeight="1" spans="1:21">
      <c r="A4" s="38" t="s">
        <v>2</v>
      </c>
      <c r="B4" s="38" t="s">
        <v>34</v>
      </c>
      <c r="C4" s="38" t="s">
        <v>170</v>
      </c>
      <c r="D4" s="38" t="s">
        <v>327</v>
      </c>
      <c r="E4" s="38" t="s">
        <v>328</v>
      </c>
      <c r="F4" s="38" t="s">
        <v>329</v>
      </c>
      <c r="G4" s="38" t="s">
        <v>330</v>
      </c>
      <c r="H4" s="38" t="s">
        <v>331</v>
      </c>
      <c r="I4" s="38" t="s">
        <v>332</v>
      </c>
      <c r="J4" s="38" t="s">
        <v>333</v>
      </c>
      <c r="K4" s="38" t="s">
        <v>334</v>
      </c>
      <c r="L4" s="43" t="s">
        <v>399</v>
      </c>
      <c r="M4" s="38" t="s">
        <v>400</v>
      </c>
      <c r="N4" s="38" t="s">
        <v>406</v>
      </c>
      <c r="O4" s="38"/>
      <c r="P4" s="38"/>
      <c r="Q4" s="38"/>
      <c r="R4" s="38"/>
      <c r="S4" s="38"/>
      <c r="T4" s="38"/>
      <c r="U4" s="38" t="s">
        <v>39</v>
      </c>
    </row>
    <row r="5" s="27" customFormat="1" ht="24.95" customHeight="1" spans="1:21">
      <c r="A5" s="38"/>
      <c r="B5" s="38"/>
      <c r="C5" s="38"/>
      <c r="D5" s="38"/>
      <c r="E5" s="38"/>
      <c r="F5" s="38"/>
      <c r="G5" s="38"/>
      <c r="H5" s="38"/>
      <c r="I5" s="38"/>
      <c r="J5" s="38"/>
      <c r="K5" s="38"/>
      <c r="L5" s="44"/>
      <c r="M5" s="38"/>
      <c r="N5" s="38" t="s">
        <v>3</v>
      </c>
      <c r="O5" s="38" t="s">
        <v>4</v>
      </c>
      <c r="P5" s="38" t="s">
        <v>6</v>
      </c>
      <c r="Q5" s="38" t="s">
        <v>222</v>
      </c>
      <c r="R5" s="38" t="s">
        <v>37</v>
      </c>
      <c r="S5" s="38" t="s">
        <v>338</v>
      </c>
      <c r="T5" s="38" t="s">
        <v>339</v>
      </c>
      <c r="U5" s="38"/>
    </row>
    <row r="6" ht="24.95" customHeight="1" spans="1:21">
      <c r="A6" s="39"/>
      <c r="B6" s="39"/>
      <c r="C6" s="39"/>
      <c r="D6" s="39"/>
      <c r="E6" s="39"/>
      <c r="F6" s="39"/>
      <c r="G6" s="39"/>
      <c r="H6" s="39"/>
      <c r="I6" s="39"/>
      <c r="J6" s="39"/>
      <c r="K6" s="39"/>
      <c r="L6" s="39"/>
      <c r="M6" s="39"/>
      <c r="N6" s="39"/>
      <c r="O6" s="39"/>
      <c r="P6" s="39"/>
      <c r="Q6" s="39"/>
      <c r="R6" s="40"/>
      <c r="S6" s="40"/>
      <c r="T6" s="40"/>
      <c r="U6" s="38"/>
    </row>
    <row r="7" ht="24.95" customHeight="1" spans="1:21">
      <c r="A7" s="40"/>
      <c r="B7" s="40"/>
      <c r="C7" s="40"/>
      <c r="D7" s="40"/>
      <c r="E7" s="40"/>
      <c r="F7" s="40"/>
      <c r="G7" s="40"/>
      <c r="H7" s="40"/>
      <c r="I7" s="40"/>
      <c r="J7" s="40"/>
      <c r="K7" s="40"/>
      <c r="L7" s="40"/>
      <c r="M7" s="40"/>
      <c r="N7" s="40"/>
      <c r="O7" s="40"/>
      <c r="P7" s="40"/>
      <c r="Q7" s="40"/>
      <c r="R7" s="41"/>
      <c r="S7" s="41"/>
      <c r="T7" s="41"/>
      <c r="U7" s="40"/>
    </row>
    <row r="8" ht="24.95" customHeight="1" spans="1:21">
      <c r="A8" s="41"/>
      <c r="B8" s="41"/>
      <c r="C8" s="41"/>
      <c r="D8" s="41"/>
      <c r="E8" s="41"/>
      <c r="F8" s="41"/>
      <c r="G8" s="41"/>
      <c r="H8" s="41"/>
      <c r="I8" s="41"/>
      <c r="J8" s="41"/>
      <c r="K8" s="41"/>
      <c r="L8" s="41"/>
      <c r="M8" s="41"/>
      <c r="N8" s="41"/>
      <c r="O8" s="41"/>
      <c r="P8" s="41"/>
      <c r="Q8" s="41"/>
      <c r="R8" s="41"/>
      <c r="S8" s="41"/>
      <c r="T8" s="41"/>
      <c r="U8" s="41"/>
    </row>
    <row r="9" ht="24.95" customHeight="1" spans="1:21">
      <c r="A9" s="41"/>
      <c r="B9" s="41"/>
      <c r="C9" s="41"/>
      <c r="D9" s="41"/>
      <c r="E9" s="41"/>
      <c r="F9" s="41"/>
      <c r="G9" s="41"/>
      <c r="H9" s="41"/>
      <c r="I9" s="41"/>
      <c r="J9" s="41"/>
      <c r="K9" s="41"/>
      <c r="L9" s="41"/>
      <c r="M9" s="41"/>
      <c r="N9" s="41"/>
      <c r="O9" s="41"/>
      <c r="P9" s="41"/>
      <c r="Q9" s="41"/>
      <c r="R9" s="41"/>
      <c r="S9" s="41"/>
      <c r="T9" s="41"/>
      <c r="U9" s="41"/>
    </row>
    <row r="10" ht="24.95" customHeight="1" spans="1:21">
      <c r="A10" s="41"/>
      <c r="B10" s="41"/>
      <c r="C10" s="41"/>
      <c r="D10" s="41"/>
      <c r="E10" s="41"/>
      <c r="F10" s="41"/>
      <c r="G10" s="41"/>
      <c r="H10" s="41"/>
      <c r="I10" s="41"/>
      <c r="J10" s="41"/>
      <c r="K10" s="41"/>
      <c r="L10" s="41"/>
      <c r="M10" s="41"/>
      <c r="N10" s="41"/>
      <c r="O10" s="41"/>
      <c r="P10" s="41"/>
      <c r="Q10" s="41"/>
      <c r="R10" s="41"/>
      <c r="S10" s="41"/>
      <c r="T10" s="41"/>
      <c r="U10" s="41"/>
    </row>
    <row r="11" ht="24.95" customHeight="1" spans="1:21">
      <c r="A11" s="41"/>
      <c r="B11" s="41"/>
      <c r="C11" s="41"/>
      <c r="D11" s="41"/>
      <c r="E11" s="41"/>
      <c r="F11" s="41"/>
      <c r="G11" s="41"/>
      <c r="H11" s="41"/>
      <c r="I11" s="41"/>
      <c r="J11" s="41"/>
      <c r="K11" s="41"/>
      <c r="L11" s="41"/>
      <c r="M11" s="41"/>
      <c r="N11" s="41"/>
      <c r="O11" s="41"/>
      <c r="P11" s="41"/>
      <c r="Q11" s="41"/>
      <c r="R11" s="41"/>
      <c r="S11" s="41"/>
      <c r="T11" s="41"/>
      <c r="U11" s="41"/>
    </row>
    <row r="12" ht="24.95" customHeight="1" spans="1:21">
      <c r="A12" s="41"/>
      <c r="B12" s="41"/>
      <c r="C12" s="41"/>
      <c r="D12" s="41"/>
      <c r="E12" s="41"/>
      <c r="F12" s="41"/>
      <c r="G12" s="41"/>
      <c r="H12" s="41"/>
      <c r="I12" s="41"/>
      <c r="J12" s="41"/>
      <c r="K12" s="41"/>
      <c r="L12" s="41"/>
      <c r="M12" s="41"/>
      <c r="N12" s="41"/>
      <c r="O12" s="41"/>
      <c r="P12" s="41"/>
      <c r="Q12" s="41"/>
      <c r="R12" s="41"/>
      <c r="S12" s="41"/>
      <c r="T12" s="41"/>
      <c r="U12" s="41"/>
    </row>
    <row r="13" ht="66.75" customHeight="1" spans="1:21">
      <c r="A13" s="42" t="s">
        <v>402</v>
      </c>
      <c r="B13" s="42"/>
      <c r="C13" s="42"/>
      <c r="D13" s="42"/>
      <c r="E13" s="42"/>
      <c r="F13" s="42"/>
      <c r="G13" s="42"/>
      <c r="H13" s="42"/>
      <c r="I13" s="42"/>
      <c r="J13" s="42"/>
      <c r="K13" s="42"/>
      <c r="L13" s="42"/>
      <c r="M13" s="42"/>
      <c r="N13" s="42"/>
      <c r="O13" s="42"/>
      <c r="P13" s="42"/>
      <c r="Q13" s="42"/>
      <c r="R13" s="42"/>
      <c r="S13" s="42"/>
      <c r="T13" s="42"/>
      <c r="U13" s="42"/>
    </row>
  </sheetData>
  <mergeCells count="18">
    <mergeCell ref="A1:B1"/>
    <mergeCell ref="A2:U2"/>
    <mergeCell ref="N4:T4"/>
    <mergeCell ref="A13:U13"/>
    <mergeCell ref="A4:A5"/>
    <mergeCell ref="B4:B5"/>
    <mergeCell ref="C4:C5"/>
    <mergeCell ref="D4:D5"/>
    <mergeCell ref="E4:E5"/>
    <mergeCell ref="F4:F5"/>
    <mergeCell ref="G4:G5"/>
    <mergeCell ref="H4:H5"/>
    <mergeCell ref="I4:I5"/>
    <mergeCell ref="J4:J5"/>
    <mergeCell ref="K4:K5"/>
    <mergeCell ref="L4:L5"/>
    <mergeCell ref="M4:M5"/>
    <mergeCell ref="U4:U5"/>
  </mergeCells>
  <printOptions horizontalCentered="1"/>
  <pageMargins left="0.590551181102362" right="0.590551181102362" top="0.748031496062992" bottom="0.748031496062992" header="0.31496062992126" footer="0.31496062992126"/>
  <pageSetup paperSize="9" orientation="landscape"/>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pane ySplit="5" topLeftCell="A6" activePane="bottomLeft" state="frozen"/>
      <selection/>
      <selection pane="bottomLeft" activeCell="A3" sqref="A3"/>
    </sheetView>
  </sheetViews>
  <sheetFormatPr defaultColWidth="9" defaultRowHeight="14"/>
  <cols>
    <col min="1" max="1" width="4.62727272727273" customWidth="1"/>
    <col min="2" max="4" width="8" customWidth="1"/>
    <col min="5" max="5" width="5.75454545454545" customWidth="1"/>
    <col min="6" max="6" width="15" customWidth="1"/>
    <col min="7" max="7" width="7.37272727272727" customWidth="1"/>
    <col min="8" max="8" width="10" customWidth="1"/>
    <col min="9" max="10" width="14.6272727272727" customWidth="1"/>
    <col min="11" max="11" width="11.5" customWidth="1"/>
    <col min="14" max="14" width="7" customWidth="1"/>
  </cols>
  <sheetData>
    <row r="1" ht="20.1" customHeight="1" spans="1:5">
      <c r="A1" s="3" t="s">
        <v>407</v>
      </c>
      <c r="B1" s="3"/>
      <c r="E1" s="4"/>
    </row>
    <row r="2" ht="25.5" customHeight="1" spans="1:14">
      <c r="A2" s="28" t="s">
        <v>408</v>
      </c>
      <c r="B2" s="28"/>
      <c r="C2" s="28"/>
      <c r="D2" s="28"/>
      <c r="E2" s="28"/>
      <c r="F2" s="28"/>
      <c r="G2" s="28"/>
      <c r="H2" s="28"/>
      <c r="I2" s="28"/>
      <c r="J2" s="28"/>
      <c r="K2" s="28"/>
      <c r="L2" s="28"/>
      <c r="M2" s="28"/>
      <c r="N2" s="28"/>
    </row>
    <row r="3" ht="24.95" customHeight="1" spans="1:14">
      <c r="A3" s="29" t="s">
        <v>409</v>
      </c>
      <c r="B3" s="30"/>
      <c r="C3" s="30"/>
      <c r="D3" s="30"/>
      <c r="E3" s="30"/>
      <c r="F3" s="30"/>
      <c r="G3" s="30"/>
      <c r="H3" s="30"/>
      <c r="I3" s="30"/>
      <c r="J3" s="30"/>
      <c r="K3" s="30"/>
      <c r="L3" s="30"/>
      <c r="M3" s="30"/>
      <c r="N3" s="30"/>
    </row>
    <row r="4" ht="24.95" customHeight="1" spans="1:14">
      <c r="A4" s="31" t="s">
        <v>2</v>
      </c>
      <c r="B4" s="31" t="s">
        <v>34</v>
      </c>
      <c r="C4" s="31" t="s">
        <v>170</v>
      </c>
      <c r="D4" s="31" t="s">
        <v>410</v>
      </c>
      <c r="E4" s="31" t="s">
        <v>328</v>
      </c>
      <c r="F4" s="31" t="s">
        <v>331</v>
      </c>
      <c r="G4" s="31" t="s">
        <v>406</v>
      </c>
      <c r="H4" s="31"/>
      <c r="I4" s="31"/>
      <c r="J4" s="31"/>
      <c r="K4" s="31"/>
      <c r="L4" s="31"/>
      <c r="M4" s="31"/>
      <c r="N4" s="31" t="s">
        <v>39</v>
      </c>
    </row>
    <row r="5" s="27" customFormat="1" ht="24.95" customHeight="1" spans="1:14">
      <c r="A5" s="31"/>
      <c r="B5" s="31"/>
      <c r="C5" s="31"/>
      <c r="D5" s="31"/>
      <c r="E5" s="31"/>
      <c r="F5" s="31"/>
      <c r="G5" s="31" t="s">
        <v>3</v>
      </c>
      <c r="H5" s="31" t="s">
        <v>4</v>
      </c>
      <c r="I5" s="31" t="s">
        <v>6</v>
      </c>
      <c r="J5" s="31" t="s">
        <v>222</v>
      </c>
      <c r="K5" s="31" t="s">
        <v>37</v>
      </c>
      <c r="L5" s="31" t="s">
        <v>338</v>
      </c>
      <c r="M5" s="31" t="s">
        <v>339</v>
      </c>
      <c r="N5" s="31"/>
    </row>
    <row r="6" ht="24.95" customHeight="1" spans="1:14">
      <c r="A6" s="32"/>
      <c r="B6" s="32"/>
      <c r="C6" s="32"/>
      <c r="D6" s="32"/>
      <c r="E6" s="32"/>
      <c r="F6" s="32"/>
      <c r="G6" s="32"/>
      <c r="H6" s="32"/>
      <c r="I6" s="32"/>
      <c r="J6" s="32"/>
      <c r="K6" s="33"/>
      <c r="L6" s="33"/>
      <c r="M6" s="33"/>
      <c r="N6" s="31"/>
    </row>
    <row r="7" ht="24.95" customHeight="1" spans="1:14">
      <c r="A7" s="33"/>
      <c r="B7" s="33"/>
      <c r="C7" s="33"/>
      <c r="D7" s="33"/>
      <c r="E7" s="33"/>
      <c r="F7" s="33"/>
      <c r="G7" s="33"/>
      <c r="H7" s="33"/>
      <c r="I7" s="33"/>
      <c r="J7" s="33"/>
      <c r="K7" s="34"/>
      <c r="L7" s="34"/>
      <c r="M7" s="34"/>
      <c r="N7" s="33"/>
    </row>
    <row r="8" ht="24.95" customHeight="1" spans="1:14">
      <c r="A8" s="34"/>
      <c r="B8" s="34"/>
      <c r="C8" s="34"/>
      <c r="D8" s="34"/>
      <c r="E8" s="34"/>
      <c r="F8" s="34"/>
      <c r="G8" s="34"/>
      <c r="H8" s="34"/>
      <c r="I8" s="34"/>
      <c r="J8" s="34"/>
      <c r="K8" s="34"/>
      <c r="L8" s="34"/>
      <c r="M8" s="34"/>
      <c r="N8" s="34"/>
    </row>
    <row r="9" ht="24.95" customHeight="1" spans="1:14">
      <c r="A9" s="34"/>
      <c r="B9" s="34"/>
      <c r="C9" s="34"/>
      <c r="D9" s="34"/>
      <c r="E9" s="34"/>
      <c r="F9" s="34"/>
      <c r="G9" s="34"/>
      <c r="H9" s="34"/>
      <c r="I9" s="34"/>
      <c r="J9" s="34"/>
      <c r="K9" s="34"/>
      <c r="L9" s="34"/>
      <c r="M9" s="34"/>
      <c r="N9" s="34"/>
    </row>
    <row r="10" ht="24.95" customHeight="1" spans="1:14">
      <c r="A10" s="34"/>
      <c r="B10" s="34"/>
      <c r="C10" s="34"/>
      <c r="D10" s="34"/>
      <c r="E10" s="34"/>
      <c r="F10" s="34"/>
      <c r="G10" s="34"/>
      <c r="H10" s="34"/>
      <c r="I10" s="34"/>
      <c r="J10" s="34"/>
      <c r="K10" s="34"/>
      <c r="L10" s="34"/>
      <c r="M10" s="34"/>
      <c r="N10" s="34"/>
    </row>
    <row r="11" ht="24.95" customHeight="1" spans="1:14">
      <c r="A11" s="34"/>
      <c r="B11" s="34"/>
      <c r="C11" s="34"/>
      <c r="D11" s="34"/>
      <c r="E11" s="34"/>
      <c r="F11" s="34"/>
      <c r="G11" s="34"/>
      <c r="H11" s="34"/>
      <c r="I11" s="34"/>
      <c r="J11" s="34"/>
      <c r="K11" s="34"/>
      <c r="L11" s="34"/>
      <c r="M11" s="34"/>
      <c r="N11" s="34"/>
    </row>
    <row r="12" ht="24.95" customHeight="1" spans="1:14">
      <c r="A12" s="34"/>
      <c r="B12" s="34"/>
      <c r="C12" s="34"/>
      <c r="D12" s="34"/>
      <c r="E12" s="34"/>
      <c r="F12" s="34"/>
      <c r="G12" s="34"/>
      <c r="H12" s="34"/>
      <c r="I12" s="34"/>
      <c r="J12" s="34"/>
      <c r="K12" s="34"/>
      <c r="L12" s="34"/>
      <c r="M12" s="34"/>
      <c r="N12" s="34"/>
    </row>
    <row r="13" ht="69.75" customHeight="1" spans="1:14">
      <c r="A13" s="35" t="s">
        <v>411</v>
      </c>
      <c r="B13" s="35"/>
      <c r="C13" s="35"/>
      <c r="D13" s="35"/>
      <c r="E13" s="35"/>
      <c r="F13" s="35"/>
      <c r="G13" s="35"/>
      <c r="H13" s="35"/>
      <c r="I13" s="35"/>
      <c r="J13" s="35"/>
      <c r="K13" s="35"/>
      <c r="L13" s="35"/>
      <c r="M13" s="35"/>
      <c r="N13" s="35"/>
    </row>
  </sheetData>
  <mergeCells count="11">
    <mergeCell ref="A1:B1"/>
    <mergeCell ref="A2:N2"/>
    <mergeCell ref="G4:M4"/>
    <mergeCell ref="A13:N13"/>
    <mergeCell ref="A4:A5"/>
    <mergeCell ref="B4:B5"/>
    <mergeCell ref="C4:C5"/>
    <mergeCell ref="D4:D5"/>
    <mergeCell ref="E4:E5"/>
    <mergeCell ref="F4:F5"/>
    <mergeCell ref="N4:N5"/>
  </mergeCells>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workbookViewId="0">
      <selection activeCell="A14" sqref="A14"/>
    </sheetView>
  </sheetViews>
  <sheetFormatPr defaultColWidth="9" defaultRowHeight="14"/>
  <cols>
    <col min="1" max="1" width="5.12727272727273" customWidth="1"/>
    <col min="2" max="2" width="5.87272727272727" customWidth="1"/>
    <col min="3" max="3" width="5" customWidth="1"/>
    <col min="4" max="4" width="13.5" customWidth="1"/>
    <col min="6" max="6" width="11.1272727272727" customWidth="1"/>
    <col min="7" max="7" width="7.5" customWidth="1"/>
    <col min="9" max="9" width="12" customWidth="1"/>
    <col min="12" max="14" width="6.87272727272727" customWidth="1"/>
    <col min="16" max="16" width="6.75454545454545" customWidth="1"/>
  </cols>
  <sheetData>
    <row r="1" ht="20.1" customHeight="1" spans="1:5">
      <c r="A1" s="3" t="s">
        <v>412</v>
      </c>
      <c r="B1" s="3"/>
      <c r="E1" s="4"/>
    </row>
    <row r="2" ht="24.95" customHeight="1" spans="1:16">
      <c r="A2" s="16" t="s">
        <v>413</v>
      </c>
      <c r="B2" s="16"/>
      <c r="C2" s="16"/>
      <c r="D2" s="16"/>
      <c r="E2" s="16"/>
      <c r="F2" s="16"/>
      <c r="G2" s="16"/>
      <c r="H2" s="16"/>
      <c r="I2" s="16"/>
      <c r="J2" s="16"/>
      <c r="K2" s="16"/>
      <c r="L2" s="16"/>
      <c r="M2" s="16"/>
      <c r="N2" s="16"/>
      <c r="O2" s="16"/>
      <c r="P2" s="16"/>
    </row>
    <row r="3" ht="24.95" customHeight="1" spans="1:1">
      <c r="A3" s="17" t="s">
        <v>414</v>
      </c>
    </row>
    <row r="4" ht="24.95" customHeight="1" spans="1:16">
      <c r="A4" s="18" t="s">
        <v>2</v>
      </c>
      <c r="B4" s="18" t="s">
        <v>410</v>
      </c>
      <c r="C4" s="18" t="s">
        <v>328</v>
      </c>
      <c r="D4" s="18" t="s">
        <v>331</v>
      </c>
      <c r="E4" s="18" t="s">
        <v>4</v>
      </c>
      <c r="F4" s="18" t="s">
        <v>415</v>
      </c>
      <c r="G4" s="18" t="s">
        <v>416</v>
      </c>
      <c r="H4" s="18" t="s">
        <v>417</v>
      </c>
      <c r="I4" s="25" t="s">
        <v>418</v>
      </c>
      <c r="J4" s="25"/>
      <c r="K4" s="25"/>
      <c r="L4" s="25"/>
      <c r="M4" s="25"/>
      <c r="N4" s="25"/>
      <c r="O4" s="25"/>
      <c r="P4" s="26" t="s">
        <v>39</v>
      </c>
    </row>
    <row r="5" ht="24.95" customHeight="1" spans="1:16">
      <c r="A5" s="19"/>
      <c r="B5" s="19"/>
      <c r="C5" s="19"/>
      <c r="D5" s="19"/>
      <c r="E5" s="19"/>
      <c r="F5" s="19"/>
      <c r="G5" s="19"/>
      <c r="H5" s="19"/>
      <c r="I5" s="26" t="s">
        <v>419</v>
      </c>
      <c r="J5" s="26" t="s">
        <v>420</v>
      </c>
      <c r="K5" s="26" t="s">
        <v>421</v>
      </c>
      <c r="L5" s="26" t="s">
        <v>422</v>
      </c>
      <c r="M5" s="26"/>
      <c r="N5" s="26"/>
      <c r="O5" s="26" t="s">
        <v>423</v>
      </c>
      <c r="P5" s="26"/>
    </row>
    <row r="6" ht="45.75" customHeight="1" spans="1:16">
      <c r="A6" s="20"/>
      <c r="B6" s="20"/>
      <c r="C6" s="20"/>
      <c r="D6" s="20"/>
      <c r="E6" s="20"/>
      <c r="F6" s="20"/>
      <c r="G6" s="20"/>
      <c r="H6" s="20"/>
      <c r="I6" s="26"/>
      <c r="J6" s="26"/>
      <c r="K6" s="26"/>
      <c r="L6" s="26" t="s">
        <v>40</v>
      </c>
      <c r="M6" s="26" t="s">
        <v>424</v>
      </c>
      <c r="N6" s="26" t="s">
        <v>425</v>
      </c>
      <c r="O6" s="26"/>
      <c r="P6" s="26"/>
    </row>
    <row r="7" ht="24.95" customHeight="1" spans="1:16">
      <c r="A7" s="21"/>
      <c r="B7" s="21"/>
      <c r="C7" s="21"/>
      <c r="D7" s="21"/>
      <c r="E7" s="21"/>
      <c r="F7" s="21"/>
      <c r="G7" s="21"/>
      <c r="H7" s="21"/>
      <c r="I7" s="21"/>
      <c r="J7" s="21"/>
      <c r="K7" s="21"/>
      <c r="L7" s="21"/>
      <c r="M7" s="21"/>
      <c r="N7" s="21"/>
      <c r="O7" s="21"/>
      <c r="P7" s="21"/>
    </row>
    <row r="8" ht="24.95" customHeight="1" spans="1:16">
      <c r="A8" s="22"/>
      <c r="B8" s="22"/>
      <c r="C8" s="22"/>
      <c r="D8" s="22"/>
      <c r="E8" s="22"/>
      <c r="F8" s="22"/>
      <c r="G8" s="22"/>
      <c r="H8" s="22"/>
      <c r="I8" s="22"/>
      <c r="J8" s="22"/>
      <c r="K8" s="22"/>
      <c r="L8" s="22"/>
      <c r="M8" s="22"/>
      <c r="N8" s="22"/>
      <c r="O8" s="22"/>
      <c r="P8" s="22"/>
    </row>
    <row r="9" ht="24.95" customHeight="1" spans="1:16">
      <c r="A9" s="21"/>
      <c r="B9" s="21"/>
      <c r="C9" s="21"/>
      <c r="D9" s="21"/>
      <c r="E9" s="21"/>
      <c r="F9" s="21"/>
      <c r="G9" s="21"/>
      <c r="H9" s="21"/>
      <c r="I9" s="21"/>
      <c r="J9" s="21"/>
      <c r="K9" s="21"/>
      <c r="L9" s="21"/>
      <c r="M9" s="21"/>
      <c r="N9" s="21"/>
      <c r="O9" s="21"/>
      <c r="P9" s="21"/>
    </row>
    <row r="10" ht="24.95" customHeight="1" spans="1:16">
      <c r="A10" s="21"/>
      <c r="B10" s="21"/>
      <c r="C10" s="21"/>
      <c r="D10" s="21"/>
      <c r="E10" s="21"/>
      <c r="F10" s="21"/>
      <c r="G10" s="21"/>
      <c r="H10" s="21"/>
      <c r="I10" s="21"/>
      <c r="J10" s="21"/>
      <c r="K10" s="21"/>
      <c r="L10" s="21"/>
      <c r="M10" s="21"/>
      <c r="N10" s="21"/>
      <c r="O10" s="21"/>
      <c r="P10" s="21"/>
    </row>
    <row r="11" ht="24.95" customHeight="1" spans="1:16">
      <c r="A11" s="21"/>
      <c r="B11" s="21"/>
      <c r="C11" s="21"/>
      <c r="D11" s="21"/>
      <c r="E11" s="21"/>
      <c r="F11" s="21"/>
      <c r="G11" s="21"/>
      <c r="H11" s="21"/>
      <c r="I11" s="21"/>
      <c r="J11" s="21"/>
      <c r="K11" s="21"/>
      <c r="L11" s="21"/>
      <c r="M11" s="21"/>
      <c r="N11" s="21"/>
      <c r="O11" s="21"/>
      <c r="P11" s="21"/>
    </row>
    <row r="12" ht="45.75" customHeight="1" spans="1:16">
      <c r="A12" s="23" t="s">
        <v>426</v>
      </c>
      <c r="B12" s="24"/>
      <c r="C12" s="24"/>
      <c r="D12" s="24"/>
      <c r="E12" s="24"/>
      <c r="F12" s="24"/>
      <c r="G12" s="24"/>
      <c r="H12" s="24"/>
      <c r="I12" s="24"/>
      <c r="J12" s="24"/>
      <c r="K12" s="24"/>
      <c r="L12" s="24"/>
      <c r="M12" s="24"/>
      <c r="N12" s="24"/>
      <c r="O12" s="24"/>
      <c r="P12" s="24"/>
    </row>
  </sheetData>
  <mergeCells count="18">
    <mergeCell ref="A1:B1"/>
    <mergeCell ref="A2:P2"/>
    <mergeCell ref="I4:O4"/>
    <mergeCell ref="L5:N5"/>
    <mergeCell ref="A12:P12"/>
    <mergeCell ref="A4:A6"/>
    <mergeCell ref="B4:B6"/>
    <mergeCell ref="C4:C6"/>
    <mergeCell ref="D4:D6"/>
    <mergeCell ref="E4:E6"/>
    <mergeCell ref="F4:F6"/>
    <mergeCell ref="G4:G6"/>
    <mergeCell ref="H4:H6"/>
    <mergeCell ref="I5:I6"/>
    <mergeCell ref="J5:J6"/>
    <mergeCell ref="K5:K6"/>
    <mergeCell ref="O5:O6"/>
    <mergeCell ref="P4:P6"/>
  </mergeCells>
  <pageMargins left="0.7" right="0.7" top="0.75" bottom="0.75" header="0.3" footer="0.3"/>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pane ySplit="3" topLeftCell="A4" activePane="bottomLeft" state="frozen"/>
      <selection/>
      <selection pane="bottomLeft" activeCell="A3" sqref="A3"/>
    </sheetView>
  </sheetViews>
  <sheetFormatPr defaultColWidth="9" defaultRowHeight="14"/>
  <cols>
    <col min="1" max="1" width="4.62727272727273" style="1" customWidth="1"/>
    <col min="2" max="2" width="7" style="1" customWidth="1"/>
    <col min="3" max="3" width="20.7545454545455" style="1" customWidth="1"/>
    <col min="4" max="4" width="19" style="1" customWidth="1"/>
    <col min="5" max="6" width="13" style="1" customWidth="1"/>
    <col min="7" max="7" width="16.8727272727273" style="1" customWidth="1"/>
    <col min="8" max="8" width="28.1272727272727" style="2" customWidth="1"/>
    <col min="9" max="9" width="7.75454545454545" style="1" customWidth="1"/>
    <col min="10" max="10" width="7.62727272727273" style="1" customWidth="1"/>
    <col min="11" max="16384" width="9" style="1"/>
  </cols>
  <sheetData>
    <row r="1" customFormat="1" ht="20.1" customHeight="1" spans="1:5">
      <c r="A1" s="3" t="s">
        <v>427</v>
      </c>
      <c r="B1" s="3"/>
      <c r="E1" s="4"/>
    </row>
    <row r="2" ht="32.25" customHeight="1" spans="1:10">
      <c r="A2" s="5" t="s">
        <v>428</v>
      </c>
      <c r="B2" s="5"/>
      <c r="C2" s="5"/>
      <c r="D2" s="5"/>
      <c r="E2" s="5"/>
      <c r="F2" s="5"/>
      <c r="G2" s="5"/>
      <c r="H2" s="5"/>
      <c r="I2" s="5"/>
      <c r="J2" s="5"/>
    </row>
    <row r="3" ht="24.95" customHeight="1" spans="1:10">
      <c r="A3" s="6" t="s">
        <v>2</v>
      </c>
      <c r="B3" s="6" t="s">
        <v>410</v>
      </c>
      <c r="C3" s="6" t="s">
        <v>429</v>
      </c>
      <c r="D3" s="6" t="s">
        <v>430</v>
      </c>
      <c r="E3" s="6" t="s">
        <v>431</v>
      </c>
      <c r="F3" s="6" t="s">
        <v>432</v>
      </c>
      <c r="G3" s="6" t="s">
        <v>433</v>
      </c>
      <c r="H3" s="7" t="s">
        <v>434</v>
      </c>
      <c r="I3" s="6" t="s">
        <v>435</v>
      </c>
      <c r="J3" s="15" t="s">
        <v>39</v>
      </c>
    </row>
    <row r="4" ht="24.95" customHeight="1" spans="1:10">
      <c r="A4" s="8">
        <v>1</v>
      </c>
      <c r="B4" s="9" t="s">
        <v>436</v>
      </c>
      <c r="C4" s="9" t="s">
        <v>53</v>
      </c>
      <c r="D4" s="9" t="s">
        <v>437</v>
      </c>
      <c r="E4" s="9" t="s">
        <v>438</v>
      </c>
      <c r="F4" s="9" t="s">
        <v>439</v>
      </c>
      <c r="G4" s="10" t="s">
        <v>440</v>
      </c>
      <c r="H4" s="9" t="s">
        <v>441</v>
      </c>
      <c r="I4" s="9">
        <v>410205</v>
      </c>
      <c r="J4" s="8"/>
    </row>
    <row r="5" ht="24.95" customHeight="1" spans="1:10">
      <c r="A5" s="8">
        <v>2</v>
      </c>
      <c r="B5" s="9" t="s">
        <v>442</v>
      </c>
      <c r="C5" s="9" t="s">
        <v>20</v>
      </c>
      <c r="D5" s="9" t="s">
        <v>437</v>
      </c>
      <c r="E5" s="9" t="s">
        <v>443</v>
      </c>
      <c r="F5" s="9" t="s">
        <v>444</v>
      </c>
      <c r="G5" s="9"/>
      <c r="H5" s="9" t="s">
        <v>445</v>
      </c>
      <c r="I5" s="9">
        <v>410100</v>
      </c>
      <c r="J5" s="8"/>
    </row>
    <row r="6" ht="24.95" customHeight="1" spans="1:10">
      <c r="A6" s="8">
        <v>3</v>
      </c>
      <c r="B6" s="9" t="s">
        <v>446</v>
      </c>
      <c r="C6" s="9" t="s">
        <v>172</v>
      </c>
      <c r="D6" s="9" t="s">
        <v>437</v>
      </c>
      <c r="E6" s="9" t="s">
        <v>447</v>
      </c>
      <c r="F6" s="9" t="s">
        <v>448</v>
      </c>
      <c r="G6" s="11" t="s">
        <v>449</v>
      </c>
      <c r="H6" s="9" t="s">
        <v>450</v>
      </c>
      <c r="I6" s="9">
        <v>413000</v>
      </c>
      <c r="J6" s="8"/>
    </row>
    <row r="7" ht="24.95" customHeight="1" spans="1:10">
      <c r="A7" s="8">
        <v>4</v>
      </c>
      <c r="B7" s="8" t="s">
        <v>451</v>
      </c>
      <c r="C7" s="8" t="s">
        <v>23</v>
      </c>
      <c r="D7" s="8" t="s">
        <v>452</v>
      </c>
      <c r="E7" s="8">
        <v>13549652961</v>
      </c>
      <c r="F7" s="8" t="s">
        <v>453</v>
      </c>
      <c r="G7" s="11" t="s">
        <v>454</v>
      </c>
      <c r="H7" s="12" t="s">
        <v>455</v>
      </c>
      <c r="I7" s="8">
        <v>4101000</v>
      </c>
      <c r="J7" s="8"/>
    </row>
    <row r="8" ht="24.95" customHeight="1" spans="1:10">
      <c r="A8" s="8">
        <v>5</v>
      </c>
      <c r="B8" s="8" t="s">
        <v>456</v>
      </c>
      <c r="C8" s="8" t="s">
        <v>197</v>
      </c>
      <c r="D8" s="8" t="s">
        <v>457</v>
      </c>
      <c r="E8" s="8" t="s">
        <v>458</v>
      </c>
      <c r="F8" s="8" t="s">
        <v>459</v>
      </c>
      <c r="G8" s="10" t="s">
        <v>460</v>
      </c>
      <c r="H8" s="12" t="s">
        <v>461</v>
      </c>
      <c r="I8" s="8">
        <v>145000</v>
      </c>
      <c r="J8" s="8"/>
    </row>
    <row r="9" ht="24.95" customHeight="1" spans="1:10">
      <c r="A9" s="8">
        <v>6</v>
      </c>
      <c r="B9" s="8" t="s">
        <v>462</v>
      </c>
      <c r="C9" s="8" t="s">
        <v>198</v>
      </c>
      <c r="D9" s="8" t="s">
        <v>457</v>
      </c>
      <c r="E9" s="8" t="s">
        <v>463</v>
      </c>
      <c r="F9" s="8" t="s">
        <v>463</v>
      </c>
      <c r="G9" s="10" t="s">
        <v>464</v>
      </c>
      <c r="H9" s="12" t="s">
        <v>465</v>
      </c>
      <c r="I9" s="8">
        <v>423000</v>
      </c>
      <c r="J9" s="8"/>
    </row>
    <row r="10" ht="24.95" customHeight="1" spans="1:10">
      <c r="A10" s="8">
        <v>7</v>
      </c>
      <c r="B10" s="8" t="s">
        <v>466</v>
      </c>
      <c r="C10" s="8" t="s">
        <v>16</v>
      </c>
      <c r="D10" s="8" t="s">
        <v>457</v>
      </c>
      <c r="E10" s="8">
        <v>19973923257</v>
      </c>
      <c r="F10" s="8" t="s">
        <v>467</v>
      </c>
      <c r="G10" s="8" t="s">
        <v>468</v>
      </c>
      <c r="H10" s="12" t="s">
        <v>469</v>
      </c>
      <c r="I10" s="8">
        <v>422000</v>
      </c>
      <c r="J10" s="8"/>
    </row>
    <row r="11" ht="24.95" customHeight="1" spans="1:10">
      <c r="A11" s="8">
        <v>8</v>
      </c>
      <c r="B11" s="8" t="s">
        <v>470</v>
      </c>
      <c r="C11" s="8" t="s">
        <v>199</v>
      </c>
      <c r="D11" s="8" t="s">
        <v>457</v>
      </c>
      <c r="E11" s="8" t="s">
        <v>471</v>
      </c>
      <c r="F11" s="8" t="s">
        <v>472</v>
      </c>
      <c r="G11" s="10" t="s">
        <v>473</v>
      </c>
      <c r="H11" s="12" t="s">
        <v>474</v>
      </c>
      <c r="I11" s="8">
        <v>418000</v>
      </c>
      <c r="J11" s="8"/>
    </row>
    <row r="12" ht="24.95" customHeight="1" spans="1:10">
      <c r="A12" s="8">
        <v>9</v>
      </c>
      <c r="B12" s="8" t="s">
        <v>475</v>
      </c>
      <c r="C12" s="8" t="s">
        <v>232</v>
      </c>
      <c r="D12" s="8" t="s">
        <v>476</v>
      </c>
      <c r="E12" s="8">
        <v>18973003677</v>
      </c>
      <c r="F12" s="8"/>
      <c r="G12" s="13" t="s">
        <v>477</v>
      </c>
      <c r="H12" s="12" t="s">
        <v>478</v>
      </c>
      <c r="I12" s="8">
        <v>414000</v>
      </c>
      <c r="J12" s="8"/>
    </row>
    <row r="13" ht="24.95" customHeight="1" spans="1:10">
      <c r="A13" s="8">
        <v>10</v>
      </c>
      <c r="B13" s="8" t="s">
        <v>479</v>
      </c>
      <c r="C13" s="8" t="s">
        <v>223</v>
      </c>
      <c r="D13" s="8" t="s">
        <v>437</v>
      </c>
      <c r="E13" s="8" t="s">
        <v>480</v>
      </c>
      <c r="F13" s="8" t="s">
        <v>480</v>
      </c>
      <c r="G13" s="10" t="s">
        <v>481</v>
      </c>
      <c r="H13" s="12" t="s">
        <v>482</v>
      </c>
      <c r="I13" s="8">
        <v>421008</v>
      </c>
      <c r="J13" s="8"/>
    </row>
    <row r="14" ht="24.95" customHeight="1" spans="1:10">
      <c r="A14" s="8">
        <v>11</v>
      </c>
      <c r="B14" s="8" t="s">
        <v>483</v>
      </c>
      <c r="C14" s="8" t="s">
        <v>237</v>
      </c>
      <c r="D14" s="8" t="s">
        <v>437</v>
      </c>
      <c r="E14" s="8" t="s">
        <v>484</v>
      </c>
      <c r="F14" s="8" t="s">
        <v>485</v>
      </c>
      <c r="G14" s="10" t="s">
        <v>486</v>
      </c>
      <c r="H14" s="12" t="s">
        <v>487</v>
      </c>
      <c r="I14" s="8">
        <v>425000</v>
      </c>
      <c r="J14" s="8"/>
    </row>
    <row r="15" ht="24.95" customHeight="1" spans="1:10">
      <c r="A15" s="8">
        <v>12</v>
      </c>
      <c r="B15" s="8" t="s">
        <v>488</v>
      </c>
      <c r="C15" s="8" t="s">
        <v>321</v>
      </c>
      <c r="D15" s="8" t="s">
        <v>437</v>
      </c>
      <c r="E15" s="8" t="s">
        <v>489</v>
      </c>
      <c r="F15" s="8" t="s">
        <v>490</v>
      </c>
      <c r="G15" s="10" t="s">
        <v>491</v>
      </c>
      <c r="H15" s="12" t="s">
        <v>492</v>
      </c>
      <c r="I15" s="8">
        <v>412000</v>
      </c>
      <c r="J15" s="8"/>
    </row>
    <row r="16" ht="24.95" customHeight="1" spans="1:10">
      <c r="A16" s="8">
        <v>13</v>
      </c>
      <c r="B16" s="8" t="s">
        <v>493</v>
      </c>
      <c r="C16" s="8" t="s">
        <v>21</v>
      </c>
      <c r="D16" s="8" t="s">
        <v>494</v>
      </c>
      <c r="E16" s="180" t="s">
        <v>495</v>
      </c>
      <c r="F16" s="180" t="s">
        <v>495</v>
      </c>
      <c r="G16" s="14" t="s">
        <v>496</v>
      </c>
      <c r="H16" s="12" t="s">
        <v>497</v>
      </c>
      <c r="I16" s="8">
        <v>413000</v>
      </c>
      <c r="J16" s="8"/>
    </row>
    <row r="17" ht="24.95" customHeight="1" spans="1:10">
      <c r="A17" s="8">
        <v>14</v>
      </c>
      <c r="B17" s="8" t="s">
        <v>498</v>
      </c>
      <c r="C17" s="8" t="s">
        <v>254</v>
      </c>
      <c r="D17" s="8" t="s">
        <v>499</v>
      </c>
      <c r="E17" s="8" t="s">
        <v>500</v>
      </c>
      <c r="F17" s="8" t="s">
        <v>501</v>
      </c>
      <c r="G17" s="11" t="s">
        <v>502</v>
      </c>
      <c r="H17" s="12" t="s">
        <v>503</v>
      </c>
      <c r="I17" s="8">
        <v>417500</v>
      </c>
      <c r="J17" s="8"/>
    </row>
  </sheetData>
  <mergeCells count="2">
    <mergeCell ref="A1:B1"/>
    <mergeCell ref="A2:J2"/>
  </mergeCells>
  <hyperlinks>
    <hyperlink ref="G7" r:id="rId1" display="cszyzjc2020@163.com"/>
    <hyperlink ref="G14" r:id="rId2" display="1471326599@qq.com"/>
    <hyperlink ref="G8" r:id="rId3" display="160406962@qq.com"/>
    <hyperlink ref="G15" r:id="rId4" display="6739352@qq,com"/>
    <hyperlink ref="G9" r:id="rId5" display="luohui@xnyesz.com"/>
    <hyperlink ref="G4" r:id="rId6" display="37949786@qq.com"/>
    <hyperlink ref="G11" r:id="rId7" display="2339714668@qq.com"/>
    <hyperlink ref="G12" r:id="rId8" display="415569908@qq.com"/>
    <hyperlink ref="G13" r:id="rId9" display="335485287@qq.com"/>
  </hyperlinks>
  <printOptions horizontalCentered="1"/>
  <pageMargins left="0.31496062992126" right="0.31496062992126" top="0.551181102362205" bottom="0.551181102362205" header="0.31496062992126" footer="0.31496062992126"/>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showZeros="0" workbookViewId="0">
      <pane ySplit="4" topLeftCell="A21" activePane="bottomLeft" state="frozen"/>
      <selection/>
      <selection pane="bottomLeft" activeCell="C25" sqref="C25"/>
    </sheetView>
  </sheetViews>
  <sheetFormatPr defaultColWidth="9" defaultRowHeight="14"/>
  <cols>
    <col min="1" max="2" width="15" style="1" customWidth="1"/>
    <col min="3" max="6" width="13.5" style="1" customWidth="1"/>
    <col min="7" max="10" width="9" style="157"/>
    <col min="11" max="16384" width="9" style="1"/>
  </cols>
  <sheetData>
    <row r="1" ht="43.5" customHeight="1" spans="1:10">
      <c r="A1" s="107" t="s">
        <v>168</v>
      </c>
      <c r="B1" s="108"/>
      <c r="C1" s="108"/>
      <c r="D1" s="108"/>
      <c r="E1" s="108"/>
      <c r="F1" s="108"/>
      <c r="G1" s="166"/>
      <c r="H1" s="166"/>
      <c r="I1" s="166"/>
      <c r="J1" s="166"/>
    </row>
    <row r="2" ht="18" customHeight="1" spans="1:10">
      <c r="A2" s="167"/>
      <c r="B2" s="168"/>
      <c r="C2" s="168"/>
      <c r="D2" s="130" t="s">
        <v>169</v>
      </c>
      <c r="E2" s="130"/>
      <c r="F2" s="130"/>
      <c r="G2" s="117"/>
      <c r="H2" s="117"/>
      <c r="I2" s="117"/>
      <c r="J2" s="117"/>
    </row>
    <row r="3" ht="18" customHeight="1" spans="1:10">
      <c r="A3" s="119" t="s">
        <v>34</v>
      </c>
      <c r="B3" s="119" t="s">
        <v>170</v>
      </c>
      <c r="C3" s="119" t="s">
        <v>171</v>
      </c>
      <c r="D3" s="119"/>
      <c r="E3" s="119"/>
      <c r="F3" s="119" t="s">
        <v>39</v>
      </c>
      <c r="G3" s="166"/>
      <c r="H3" s="166"/>
      <c r="I3" s="166"/>
      <c r="J3" s="166"/>
    </row>
    <row r="4" spans="1:10">
      <c r="A4" s="119"/>
      <c r="B4" s="119"/>
      <c r="C4" s="119" t="s">
        <v>40</v>
      </c>
      <c r="D4" s="119" t="s">
        <v>20</v>
      </c>
      <c r="E4" s="119" t="s">
        <v>172</v>
      </c>
      <c r="F4" s="119"/>
      <c r="G4" s="166"/>
      <c r="H4" s="166"/>
      <c r="I4" s="166"/>
      <c r="J4" s="166"/>
    </row>
    <row r="5" ht="18" customHeight="1" spans="1:10">
      <c r="A5" s="120" t="s">
        <v>173</v>
      </c>
      <c r="B5" s="120"/>
      <c r="C5" s="120">
        <f>C6+C9+C13+C19+C23+C26+C32+C34+C37+C45+C51+C57</f>
        <v>224</v>
      </c>
      <c r="D5" s="120">
        <f t="shared" ref="D5:E5" si="0">D6+D9+D13+D19+D23+D26+D32+D34+D37+D45+D51+D57</f>
        <v>40</v>
      </c>
      <c r="E5" s="120">
        <f t="shared" si="0"/>
        <v>184</v>
      </c>
      <c r="F5" s="169"/>
      <c r="G5" s="166"/>
      <c r="H5" s="166"/>
      <c r="I5" s="166"/>
      <c r="J5" s="166"/>
    </row>
    <row r="6" ht="18" customHeight="1" spans="1:10">
      <c r="A6" s="120" t="s">
        <v>174</v>
      </c>
      <c r="B6" s="120"/>
      <c r="C6" s="120">
        <f>C7+C8</f>
        <v>15</v>
      </c>
      <c r="D6" s="120">
        <f t="shared" ref="D6:E6" si="1">D7+D8</f>
        <v>4</v>
      </c>
      <c r="E6" s="120">
        <f t="shared" si="1"/>
        <v>11</v>
      </c>
      <c r="F6" s="169"/>
      <c r="G6" s="166"/>
      <c r="H6" s="166"/>
      <c r="I6" s="166"/>
      <c r="J6" s="166"/>
    </row>
    <row r="7" ht="18" customHeight="1" spans="1:10">
      <c r="A7" s="170" t="s">
        <v>54</v>
      </c>
      <c r="B7" s="170" t="s">
        <v>57</v>
      </c>
      <c r="C7" s="170">
        <f>D7+E7</f>
        <v>10</v>
      </c>
      <c r="D7" s="170">
        <v>4</v>
      </c>
      <c r="E7" s="170">
        <v>6</v>
      </c>
      <c r="F7" s="169"/>
      <c r="G7" s="166"/>
      <c r="H7" s="166"/>
      <c r="I7" s="166"/>
      <c r="J7" s="166"/>
    </row>
    <row r="8" ht="18" customHeight="1" spans="1:10">
      <c r="A8" s="170" t="s">
        <v>54</v>
      </c>
      <c r="B8" s="170" t="s">
        <v>58</v>
      </c>
      <c r="C8" s="170">
        <f>D8+E8</f>
        <v>5</v>
      </c>
      <c r="D8" s="170">
        <v>0</v>
      </c>
      <c r="E8" s="170">
        <v>5</v>
      </c>
      <c r="F8" s="169"/>
      <c r="G8" s="166"/>
      <c r="H8" s="166"/>
      <c r="I8" s="166"/>
      <c r="J8" s="166"/>
    </row>
    <row r="9" ht="18" customHeight="1" spans="1:10">
      <c r="A9" s="120" t="s">
        <v>175</v>
      </c>
      <c r="B9" s="120"/>
      <c r="C9" s="120">
        <f>C10+C11+C12</f>
        <v>8</v>
      </c>
      <c r="D9" s="120">
        <f t="shared" ref="D9:E9" si="2">D10+D11+D12</f>
        <v>0</v>
      </c>
      <c r="E9" s="120">
        <f t="shared" si="2"/>
        <v>8</v>
      </c>
      <c r="F9" s="169"/>
      <c r="G9" s="166"/>
      <c r="H9" s="166"/>
      <c r="I9" s="166"/>
      <c r="J9" s="166"/>
    </row>
    <row r="10" ht="18" customHeight="1" spans="1:10">
      <c r="A10" s="170" t="s">
        <v>59</v>
      </c>
      <c r="B10" s="170" t="s">
        <v>60</v>
      </c>
      <c r="C10" s="170">
        <f>D10+E10</f>
        <v>2</v>
      </c>
      <c r="D10" s="170">
        <v>0</v>
      </c>
      <c r="E10" s="170">
        <v>2</v>
      </c>
      <c r="F10" s="169"/>
      <c r="G10" s="166"/>
      <c r="H10" s="166"/>
      <c r="I10" s="166"/>
      <c r="J10" s="166"/>
    </row>
    <row r="11" ht="18" customHeight="1" spans="1:10">
      <c r="A11" s="170" t="s">
        <v>59</v>
      </c>
      <c r="B11" s="170" t="s">
        <v>61</v>
      </c>
      <c r="C11" s="170">
        <f t="shared" ref="C11:C12" si="3">D11+E11</f>
        <v>2</v>
      </c>
      <c r="D11" s="170">
        <v>0</v>
      </c>
      <c r="E11" s="170">
        <v>2</v>
      </c>
      <c r="F11" s="169"/>
      <c r="G11" s="166"/>
      <c r="H11" s="166"/>
      <c r="I11" s="166"/>
      <c r="J11" s="166"/>
    </row>
    <row r="12" ht="18" customHeight="1" spans="1:10">
      <c r="A12" s="170" t="s">
        <v>59</v>
      </c>
      <c r="B12" s="170" t="s">
        <v>63</v>
      </c>
      <c r="C12" s="170">
        <f t="shared" si="3"/>
        <v>4</v>
      </c>
      <c r="D12" s="170">
        <v>0</v>
      </c>
      <c r="E12" s="170">
        <v>4</v>
      </c>
      <c r="F12" s="169"/>
      <c r="G12" s="166"/>
      <c r="H12" s="166"/>
      <c r="I12" s="166"/>
      <c r="J12" s="166"/>
    </row>
    <row r="13" ht="18" customHeight="1" spans="1:10">
      <c r="A13" s="120" t="s">
        <v>176</v>
      </c>
      <c r="B13" s="120"/>
      <c r="C13" s="120">
        <f>C14+C15+C16+C17+C18</f>
        <v>12</v>
      </c>
      <c r="D13" s="120">
        <f t="shared" ref="D13:E13" si="4">D14+D15+D16+D17+D18</f>
        <v>5</v>
      </c>
      <c r="E13" s="120">
        <f t="shared" si="4"/>
        <v>7</v>
      </c>
      <c r="F13" s="169"/>
      <c r="G13" s="166"/>
      <c r="H13" s="166"/>
      <c r="I13" s="166"/>
      <c r="J13" s="166"/>
    </row>
    <row r="14" ht="18" customHeight="1" spans="1:10">
      <c r="A14" s="170" t="s">
        <v>64</v>
      </c>
      <c r="B14" s="170" t="s">
        <v>65</v>
      </c>
      <c r="C14" s="170">
        <f>D14+E14</f>
        <v>1</v>
      </c>
      <c r="D14" s="170">
        <v>1</v>
      </c>
      <c r="E14" s="170">
        <v>0</v>
      </c>
      <c r="F14" s="169"/>
      <c r="G14" s="166"/>
      <c r="H14" s="166"/>
      <c r="I14" s="166"/>
      <c r="J14" s="166"/>
    </row>
    <row r="15" ht="18" customHeight="1" spans="1:10">
      <c r="A15" s="170" t="s">
        <v>64</v>
      </c>
      <c r="B15" s="170" t="s">
        <v>66</v>
      </c>
      <c r="C15" s="170">
        <f t="shared" ref="C15:C58" si="5">D15+E15</f>
        <v>2</v>
      </c>
      <c r="D15" s="170">
        <v>2</v>
      </c>
      <c r="E15" s="170">
        <v>0</v>
      </c>
      <c r="F15" s="169"/>
      <c r="G15" s="166"/>
      <c r="H15" s="166"/>
      <c r="I15" s="166"/>
      <c r="J15" s="166"/>
    </row>
    <row r="16" ht="18" customHeight="1" spans="1:10">
      <c r="A16" s="170" t="s">
        <v>64</v>
      </c>
      <c r="B16" s="170" t="s">
        <v>67</v>
      </c>
      <c r="C16" s="170">
        <f t="shared" si="5"/>
        <v>2</v>
      </c>
      <c r="D16" s="170">
        <v>0</v>
      </c>
      <c r="E16" s="170">
        <v>2</v>
      </c>
      <c r="F16" s="169"/>
      <c r="G16" s="166"/>
      <c r="H16" s="166"/>
      <c r="I16" s="166"/>
      <c r="J16" s="166"/>
    </row>
    <row r="17" ht="18" customHeight="1" spans="1:10">
      <c r="A17" s="170" t="s">
        <v>64</v>
      </c>
      <c r="B17" s="170" t="s">
        <v>68</v>
      </c>
      <c r="C17" s="170">
        <f t="shared" si="5"/>
        <v>5</v>
      </c>
      <c r="D17" s="170">
        <v>0</v>
      </c>
      <c r="E17" s="170">
        <v>5</v>
      </c>
      <c r="F17" s="169"/>
      <c r="G17" s="166"/>
      <c r="H17" s="166"/>
      <c r="I17" s="166"/>
      <c r="J17" s="166"/>
    </row>
    <row r="18" ht="18" customHeight="1" spans="1:10">
      <c r="A18" s="170" t="s">
        <v>64</v>
      </c>
      <c r="B18" s="170" t="s">
        <v>177</v>
      </c>
      <c r="C18" s="170">
        <f t="shared" si="5"/>
        <v>2</v>
      </c>
      <c r="D18" s="170">
        <v>2</v>
      </c>
      <c r="E18" s="170">
        <v>0</v>
      </c>
      <c r="F18" s="169"/>
      <c r="G18" s="166"/>
      <c r="H18" s="166"/>
      <c r="I18" s="166"/>
      <c r="J18" s="166"/>
    </row>
    <row r="19" ht="18" customHeight="1" spans="1:10">
      <c r="A19" s="120" t="s">
        <v>178</v>
      </c>
      <c r="B19" s="120"/>
      <c r="C19" s="120">
        <f>C20+C21+C22</f>
        <v>10</v>
      </c>
      <c r="D19" s="120">
        <f t="shared" ref="D19:E19" si="6">D20+D21+D22</f>
        <v>1</v>
      </c>
      <c r="E19" s="120">
        <f t="shared" si="6"/>
        <v>9</v>
      </c>
      <c r="F19" s="169"/>
      <c r="G19" s="166"/>
      <c r="H19" s="166"/>
      <c r="I19" s="166"/>
      <c r="J19" s="166"/>
    </row>
    <row r="20" ht="18" customHeight="1" spans="1:10">
      <c r="A20" s="170" t="s">
        <v>70</v>
      </c>
      <c r="B20" s="170" t="s">
        <v>75</v>
      </c>
      <c r="C20" s="170">
        <f t="shared" si="5"/>
        <v>1</v>
      </c>
      <c r="D20" s="170">
        <v>1</v>
      </c>
      <c r="E20" s="170">
        <v>0</v>
      </c>
      <c r="F20" s="169"/>
      <c r="G20" s="166"/>
      <c r="H20" s="166"/>
      <c r="I20" s="166"/>
      <c r="J20" s="166"/>
    </row>
    <row r="21" ht="18" customHeight="1" spans="1:10">
      <c r="A21" s="170" t="s">
        <v>70</v>
      </c>
      <c r="B21" s="170" t="s">
        <v>77</v>
      </c>
      <c r="C21" s="170">
        <f t="shared" si="5"/>
        <v>4</v>
      </c>
      <c r="D21" s="170">
        <v>0</v>
      </c>
      <c r="E21" s="170">
        <v>4</v>
      </c>
      <c r="F21" s="169"/>
      <c r="G21" s="166"/>
      <c r="H21" s="166"/>
      <c r="I21" s="166"/>
      <c r="J21" s="166"/>
    </row>
    <row r="22" ht="18" customHeight="1" spans="1:10">
      <c r="A22" s="170" t="s">
        <v>70</v>
      </c>
      <c r="B22" s="170" t="s">
        <v>80</v>
      </c>
      <c r="C22" s="170">
        <f t="shared" si="5"/>
        <v>5</v>
      </c>
      <c r="D22" s="170">
        <v>0</v>
      </c>
      <c r="E22" s="170">
        <v>5</v>
      </c>
      <c r="F22" s="169"/>
      <c r="G22" s="166"/>
      <c r="H22" s="166"/>
      <c r="I22" s="166"/>
      <c r="J22" s="166"/>
    </row>
    <row r="23" ht="18" customHeight="1" spans="1:10">
      <c r="A23" s="120" t="s">
        <v>179</v>
      </c>
      <c r="B23" s="120"/>
      <c r="C23" s="120">
        <f>C24+C25</f>
        <v>10</v>
      </c>
      <c r="D23" s="120">
        <f t="shared" ref="D23:E23" si="7">D24+D25</f>
        <v>0</v>
      </c>
      <c r="E23" s="120">
        <f t="shared" si="7"/>
        <v>10</v>
      </c>
      <c r="F23" s="169"/>
      <c r="G23" s="166"/>
      <c r="H23" s="166"/>
      <c r="I23" s="166"/>
      <c r="J23" s="166"/>
    </row>
    <row r="24" ht="18" customHeight="1" spans="1:10">
      <c r="A24" s="170" t="s">
        <v>82</v>
      </c>
      <c r="B24" s="170" t="s">
        <v>92</v>
      </c>
      <c r="C24" s="170">
        <f t="shared" si="5"/>
        <v>6</v>
      </c>
      <c r="D24" s="170">
        <v>0</v>
      </c>
      <c r="E24" s="170">
        <v>6</v>
      </c>
      <c r="F24" s="169"/>
      <c r="G24" s="166"/>
      <c r="H24" s="166"/>
      <c r="I24" s="166"/>
      <c r="J24" s="166"/>
    </row>
    <row r="25" ht="18" customHeight="1" spans="1:10">
      <c r="A25" s="170" t="s">
        <v>82</v>
      </c>
      <c r="B25" s="170" t="s">
        <v>94</v>
      </c>
      <c r="C25" s="170">
        <f t="shared" si="5"/>
        <v>4</v>
      </c>
      <c r="D25" s="170">
        <v>0</v>
      </c>
      <c r="E25" s="170">
        <v>4</v>
      </c>
      <c r="F25" s="169"/>
      <c r="G25" s="166"/>
      <c r="H25" s="166"/>
      <c r="I25" s="166"/>
      <c r="J25" s="166"/>
    </row>
    <row r="26" ht="18" customHeight="1" spans="1:10">
      <c r="A26" s="120" t="s">
        <v>180</v>
      </c>
      <c r="B26" s="120"/>
      <c r="C26" s="120">
        <f>C27+C28+C29+C30+C31</f>
        <v>24</v>
      </c>
      <c r="D26" s="120">
        <f t="shared" ref="D26:E26" si="8">D27+D28+D29+D30+D31</f>
        <v>7</v>
      </c>
      <c r="E26" s="120">
        <f t="shared" si="8"/>
        <v>17</v>
      </c>
      <c r="F26" s="169"/>
      <c r="G26" s="166"/>
      <c r="H26" s="166"/>
      <c r="I26" s="166"/>
      <c r="J26" s="166"/>
    </row>
    <row r="27" ht="18" customHeight="1" spans="1:10">
      <c r="A27" s="170" t="s">
        <v>95</v>
      </c>
      <c r="B27" s="170" t="s">
        <v>181</v>
      </c>
      <c r="C27" s="170">
        <f t="shared" si="5"/>
        <v>1</v>
      </c>
      <c r="D27" s="170">
        <v>1</v>
      </c>
      <c r="E27" s="170">
        <v>0</v>
      </c>
      <c r="F27" s="169"/>
      <c r="G27" s="166"/>
      <c r="H27" s="166"/>
      <c r="I27" s="166"/>
      <c r="J27" s="166"/>
    </row>
    <row r="28" ht="18" customHeight="1" spans="1:10">
      <c r="A28" s="170" t="s">
        <v>95</v>
      </c>
      <c r="B28" s="170" t="s">
        <v>97</v>
      </c>
      <c r="C28" s="170">
        <f t="shared" si="5"/>
        <v>5</v>
      </c>
      <c r="D28" s="170">
        <v>0</v>
      </c>
      <c r="E28" s="170">
        <v>5</v>
      </c>
      <c r="F28" s="169"/>
      <c r="G28" s="166"/>
      <c r="H28" s="166"/>
      <c r="I28" s="166"/>
      <c r="J28" s="166"/>
    </row>
    <row r="29" ht="18" customHeight="1" spans="1:10">
      <c r="A29" s="170" t="s">
        <v>95</v>
      </c>
      <c r="B29" s="170" t="s">
        <v>99</v>
      </c>
      <c r="C29" s="170">
        <f t="shared" si="5"/>
        <v>4</v>
      </c>
      <c r="D29" s="170">
        <v>0</v>
      </c>
      <c r="E29" s="170">
        <v>4</v>
      </c>
      <c r="F29" s="169"/>
      <c r="G29" s="166"/>
      <c r="H29" s="166"/>
      <c r="I29" s="166"/>
      <c r="J29" s="166"/>
    </row>
    <row r="30" ht="18" customHeight="1" spans="1:10">
      <c r="A30" s="170" t="s">
        <v>95</v>
      </c>
      <c r="B30" s="170" t="s">
        <v>100</v>
      </c>
      <c r="C30" s="170">
        <f t="shared" si="5"/>
        <v>12</v>
      </c>
      <c r="D30" s="170">
        <v>4</v>
      </c>
      <c r="E30" s="170">
        <v>8</v>
      </c>
      <c r="F30" s="169"/>
      <c r="G30" s="166"/>
      <c r="H30" s="166"/>
      <c r="I30" s="166"/>
      <c r="J30" s="166"/>
    </row>
    <row r="31" ht="18" customHeight="1" spans="1:10">
      <c r="A31" s="170" t="s">
        <v>95</v>
      </c>
      <c r="B31" s="170" t="s">
        <v>101</v>
      </c>
      <c r="C31" s="170">
        <f t="shared" si="5"/>
        <v>2</v>
      </c>
      <c r="D31" s="170">
        <v>2</v>
      </c>
      <c r="E31" s="170">
        <v>0</v>
      </c>
      <c r="F31" s="169"/>
      <c r="G31" s="166"/>
      <c r="H31" s="166"/>
      <c r="I31" s="166"/>
      <c r="J31" s="166"/>
    </row>
    <row r="32" ht="18" customHeight="1" spans="1:10">
      <c r="A32" s="120" t="s">
        <v>182</v>
      </c>
      <c r="B32" s="120"/>
      <c r="C32" s="120">
        <f>C33</f>
        <v>3</v>
      </c>
      <c r="D32" s="120">
        <f t="shared" ref="D32:E32" si="9">D33</f>
        <v>3</v>
      </c>
      <c r="E32" s="120">
        <f t="shared" si="9"/>
        <v>0</v>
      </c>
      <c r="F32" s="169"/>
      <c r="G32" s="166"/>
      <c r="H32" s="166"/>
      <c r="I32" s="166"/>
      <c r="J32" s="166"/>
    </row>
    <row r="33" ht="18" customHeight="1" spans="1:10">
      <c r="A33" s="170" t="s">
        <v>104</v>
      </c>
      <c r="B33" s="170" t="s">
        <v>112</v>
      </c>
      <c r="C33" s="170">
        <f t="shared" si="5"/>
        <v>3</v>
      </c>
      <c r="D33" s="170">
        <v>3</v>
      </c>
      <c r="E33" s="170">
        <v>0</v>
      </c>
      <c r="F33" s="169"/>
      <c r="G33" s="166"/>
      <c r="H33" s="166"/>
      <c r="I33" s="166"/>
      <c r="J33" s="166"/>
    </row>
    <row r="34" ht="18" customHeight="1" spans="1:10">
      <c r="A34" s="120" t="s">
        <v>183</v>
      </c>
      <c r="B34" s="120"/>
      <c r="C34" s="120">
        <f>C35+C36</f>
        <v>15</v>
      </c>
      <c r="D34" s="120">
        <f t="shared" ref="D34:E34" si="10">D35+D36</f>
        <v>0</v>
      </c>
      <c r="E34" s="120">
        <f t="shared" si="10"/>
        <v>15</v>
      </c>
      <c r="F34" s="169"/>
      <c r="G34" s="166"/>
      <c r="H34" s="166"/>
      <c r="I34" s="166"/>
      <c r="J34" s="166"/>
    </row>
    <row r="35" ht="18" customHeight="1" spans="1:10">
      <c r="A35" s="170" t="s">
        <v>115</v>
      </c>
      <c r="B35" s="170" t="s">
        <v>116</v>
      </c>
      <c r="C35" s="170">
        <f t="shared" si="5"/>
        <v>5</v>
      </c>
      <c r="D35" s="170">
        <v>0</v>
      </c>
      <c r="E35" s="170">
        <v>5</v>
      </c>
      <c r="F35" s="169"/>
      <c r="G35" s="166"/>
      <c r="H35" s="166"/>
      <c r="I35" s="166"/>
      <c r="J35" s="166"/>
    </row>
    <row r="36" ht="18" customHeight="1" spans="1:10">
      <c r="A36" s="170" t="s">
        <v>115</v>
      </c>
      <c r="B36" s="170" t="s">
        <v>117</v>
      </c>
      <c r="C36" s="170">
        <f t="shared" si="5"/>
        <v>10</v>
      </c>
      <c r="D36" s="170">
        <v>0</v>
      </c>
      <c r="E36" s="170">
        <v>10</v>
      </c>
      <c r="F36" s="169"/>
      <c r="G36" s="166"/>
      <c r="H36" s="166"/>
      <c r="I36" s="166"/>
      <c r="J36" s="166"/>
    </row>
    <row r="37" ht="18" customHeight="1" spans="1:10">
      <c r="A37" s="120" t="s">
        <v>184</v>
      </c>
      <c r="B37" s="120"/>
      <c r="C37" s="120">
        <f>C38+C39+C40+C41+C42+C43+C44</f>
        <v>65</v>
      </c>
      <c r="D37" s="120">
        <f t="shared" ref="D37:E37" si="11">D38+D39+D40+D41+D42+D43+D44</f>
        <v>15</v>
      </c>
      <c r="E37" s="120">
        <f t="shared" si="11"/>
        <v>50</v>
      </c>
      <c r="F37" s="169"/>
      <c r="G37" s="166"/>
      <c r="H37" s="166"/>
      <c r="I37" s="166"/>
      <c r="J37" s="166"/>
    </row>
    <row r="38" ht="18" customHeight="1" spans="1:10">
      <c r="A38" s="170" t="s">
        <v>118</v>
      </c>
      <c r="B38" s="170" t="s">
        <v>119</v>
      </c>
      <c r="C38" s="170">
        <f t="shared" si="5"/>
        <v>2</v>
      </c>
      <c r="D38" s="170">
        <v>0</v>
      </c>
      <c r="E38" s="170">
        <v>2</v>
      </c>
      <c r="F38" s="169"/>
      <c r="G38" s="166"/>
      <c r="H38" s="166"/>
      <c r="I38" s="166"/>
      <c r="J38" s="166"/>
    </row>
    <row r="39" ht="18" customHeight="1" spans="1:10">
      <c r="A39" s="170" t="s">
        <v>118</v>
      </c>
      <c r="B39" s="170" t="s">
        <v>120</v>
      </c>
      <c r="C39" s="170">
        <f t="shared" si="5"/>
        <v>10</v>
      </c>
      <c r="D39" s="170">
        <v>0</v>
      </c>
      <c r="E39" s="170">
        <v>10</v>
      </c>
      <c r="F39" s="169"/>
      <c r="G39" s="166"/>
      <c r="H39" s="166"/>
      <c r="I39" s="166"/>
      <c r="J39" s="166"/>
    </row>
    <row r="40" ht="18" customHeight="1" spans="1:10">
      <c r="A40" s="170" t="s">
        <v>118</v>
      </c>
      <c r="B40" s="170" t="s">
        <v>121</v>
      </c>
      <c r="C40" s="170">
        <f t="shared" si="5"/>
        <v>3</v>
      </c>
      <c r="D40" s="170">
        <v>0</v>
      </c>
      <c r="E40" s="170">
        <v>3</v>
      </c>
      <c r="F40" s="169"/>
      <c r="G40" s="166"/>
      <c r="H40" s="166"/>
      <c r="I40" s="166"/>
      <c r="J40" s="166"/>
    </row>
    <row r="41" ht="18" customHeight="1" spans="1:10">
      <c r="A41" s="170" t="s">
        <v>118</v>
      </c>
      <c r="B41" s="170" t="s">
        <v>122</v>
      </c>
      <c r="C41" s="170">
        <f t="shared" si="5"/>
        <v>5</v>
      </c>
      <c r="D41" s="170">
        <v>0</v>
      </c>
      <c r="E41" s="170">
        <v>5</v>
      </c>
      <c r="F41" s="169"/>
      <c r="G41" s="166"/>
      <c r="H41" s="166"/>
      <c r="I41" s="166"/>
      <c r="J41" s="166"/>
    </row>
    <row r="42" ht="18" customHeight="1" spans="1:10">
      <c r="A42" s="170" t="s">
        <v>118</v>
      </c>
      <c r="B42" s="170" t="s">
        <v>125</v>
      </c>
      <c r="C42" s="170">
        <f t="shared" si="5"/>
        <v>40</v>
      </c>
      <c r="D42" s="170">
        <v>15</v>
      </c>
      <c r="E42" s="170">
        <v>25</v>
      </c>
      <c r="F42" s="169"/>
      <c r="G42" s="166"/>
      <c r="H42" s="166"/>
      <c r="I42" s="166"/>
      <c r="J42" s="166"/>
    </row>
    <row r="43" ht="18" customHeight="1" spans="1:10">
      <c r="A43" s="170" t="s">
        <v>118</v>
      </c>
      <c r="B43" s="170" t="s">
        <v>126</v>
      </c>
      <c r="C43" s="170">
        <f t="shared" si="5"/>
        <v>3</v>
      </c>
      <c r="D43" s="170">
        <v>0</v>
      </c>
      <c r="E43" s="170">
        <v>3</v>
      </c>
      <c r="F43" s="169"/>
      <c r="G43" s="166"/>
      <c r="H43" s="166"/>
      <c r="I43" s="166"/>
      <c r="J43" s="166"/>
    </row>
    <row r="44" ht="18" customHeight="1" spans="1:10">
      <c r="A44" s="170" t="s">
        <v>118</v>
      </c>
      <c r="B44" s="170" t="s">
        <v>127</v>
      </c>
      <c r="C44" s="170">
        <f t="shared" si="5"/>
        <v>2</v>
      </c>
      <c r="D44" s="170">
        <v>0</v>
      </c>
      <c r="E44" s="170">
        <v>2</v>
      </c>
      <c r="F44" s="169"/>
      <c r="G44" s="166"/>
      <c r="H44" s="166"/>
      <c r="I44" s="166"/>
      <c r="J44" s="166"/>
    </row>
    <row r="45" ht="18" customHeight="1" spans="1:10">
      <c r="A45" s="120" t="s">
        <v>185</v>
      </c>
      <c r="B45" s="120"/>
      <c r="C45" s="120">
        <f>C46+C47+C48+C49+C50</f>
        <v>25</v>
      </c>
      <c r="D45" s="120">
        <f t="shared" ref="D45:E45" si="12">D46+D47+D48+D49+D50</f>
        <v>0</v>
      </c>
      <c r="E45" s="120">
        <f t="shared" si="12"/>
        <v>25</v>
      </c>
      <c r="F45" s="169"/>
      <c r="G45" s="166"/>
      <c r="H45" s="166"/>
      <c r="I45" s="166"/>
      <c r="J45" s="166"/>
    </row>
    <row r="46" ht="18" customHeight="1" spans="1:10">
      <c r="A46" s="170" t="s">
        <v>128</v>
      </c>
      <c r="B46" s="170" t="s">
        <v>129</v>
      </c>
      <c r="C46" s="170">
        <f t="shared" si="5"/>
        <v>2</v>
      </c>
      <c r="D46" s="170">
        <v>0</v>
      </c>
      <c r="E46" s="170">
        <v>2</v>
      </c>
      <c r="F46" s="169"/>
      <c r="G46" s="166"/>
      <c r="H46" s="166"/>
      <c r="I46" s="166"/>
      <c r="J46" s="166"/>
    </row>
    <row r="47" ht="18" customHeight="1" spans="1:10">
      <c r="A47" s="170" t="s">
        <v>128</v>
      </c>
      <c r="B47" s="170" t="s">
        <v>133</v>
      </c>
      <c r="C47" s="170">
        <f t="shared" si="5"/>
        <v>10</v>
      </c>
      <c r="D47" s="170">
        <v>0</v>
      </c>
      <c r="E47" s="170">
        <v>10</v>
      </c>
      <c r="F47" s="169"/>
      <c r="G47" s="166"/>
      <c r="H47" s="166"/>
      <c r="I47" s="166"/>
      <c r="J47" s="166"/>
    </row>
    <row r="48" ht="18" customHeight="1" spans="1:10">
      <c r="A48" s="170" t="s">
        <v>128</v>
      </c>
      <c r="B48" s="170" t="s">
        <v>134</v>
      </c>
      <c r="C48" s="170">
        <f t="shared" si="5"/>
        <v>10</v>
      </c>
      <c r="D48" s="170">
        <v>0</v>
      </c>
      <c r="E48" s="170">
        <v>10</v>
      </c>
      <c r="F48" s="169"/>
      <c r="G48" s="166"/>
      <c r="H48" s="166"/>
      <c r="I48" s="166"/>
      <c r="J48" s="166"/>
    </row>
    <row r="49" ht="18" customHeight="1" spans="1:10">
      <c r="A49" s="170" t="s">
        <v>128</v>
      </c>
      <c r="B49" s="170" t="s">
        <v>137</v>
      </c>
      <c r="C49" s="170">
        <f t="shared" si="5"/>
        <v>2</v>
      </c>
      <c r="D49" s="170">
        <v>0</v>
      </c>
      <c r="E49" s="170">
        <v>2</v>
      </c>
      <c r="F49" s="169"/>
      <c r="G49" s="166"/>
      <c r="H49" s="166"/>
      <c r="I49" s="166"/>
      <c r="J49" s="166"/>
    </row>
    <row r="50" ht="18" customHeight="1" spans="1:10">
      <c r="A50" s="170" t="s">
        <v>128</v>
      </c>
      <c r="B50" s="170" t="s">
        <v>140</v>
      </c>
      <c r="C50" s="170">
        <f t="shared" si="5"/>
        <v>1</v>
      </c>
      <c r="D50" s="170">
        <v>0</v>
      </c>
      <c r="E50" s="170">
        <v>1</v>
      </c>
      <c r="F50" s="169"/>
      <c r="G50" s="166"/>
      <c r="H50" s="166"/>
      <c r="I50" s="166"/>
      <c r="J50" s="166"/>
    </row>
    <row r="51" ht="18" customHeight="1" spans="1:10">
      <c r="A51" s="120" t="s">
        <v>186</v>
      </c>
      <c r="B51" s="120"/>
      <c r="C51" s="120">
        <f>C52+C53+C54+C55+C56</f>
        <v>22</v>
      </c>
      <c r="D51" s="120">
        <f t="shared" ref="D51:E51" si="13">D52+D53+D54+D55+D56</f>
        <v>0</v>
      </c>
      <c r="E51" s="120">
        <f t="shared" si="13"/>
        <v>22</v>
      </c>
      <c r="F51" s="169"/>
      <c r="G51" s="166"/>
      <c r="H51" s="166"/>
      <c r="I51" s="166"/>
      <c r="J51" s="166"/>
    </row>
    <row r="52" ht="18" customHeight="1" spans="1:10">
      <c r="A52" s="170" t="s">
        <v>141</v>
      </c>
      <c r="B52" s="170" t="s">
        <v>143</v>
      </c>
      <c r="C52" s="170">
        <f t="shared" si="5"/>
        <v>3</v>
      </c>
      <c r="D52" s="170">
        <v>0</v>
      </c>
      <c r="E52" s="170">
        <v>3</v>
      </c>
      <c r="F52" s="169"/>
      <c r="G52" s="166"/>
      <c r="H52" s="166"/>
      <c r="I52" s="166"/>
      <c r="J52" s="166"/>
    </row>
    <row r="53" ht="18" customHeight="1" spans="1:10">
      <c r="A53" s="170" t="s">
        <v>141</v>
      </c>
      <c r="B53" s="170" t="s">
        <v>150</v>
      </c>
      <c r="C53" s="170">
        <f t="shared" si="5"/>
        <v>7</v>
      </c>
      <c r="D53" s="170"/>
      <c r="E53" s="170">
        <v>7</v>
      </c>
      <c r="F53" s="169"/>
      <c r="G53" s="166"/>
      <c r="H53" s="166"/>
      <c r="I53" s="166"/>
      <c r="J53" s="166"/>
    </row>
    <row r="54" ht="18" customHeight="1" spans="1:10">
      <c r="A54" s="170" t="s">
        <v>141</v>
      </c>
      <c r="B54" s="170" t="s">
        <v>144</v>
      </c>
      <c r="C54" s="170">
        <f t="shared" si="5"/>
        <v>3</v>
      </c>
      <c r="D54" s="170">
        <v>0</v>
      </c>
      <c r="E54" s="170">
        <v>3</v>
      </c>
      <c r="F54" s="169"/>
      <c r="G54" s="166"/>
      <c r="H54" s="166"/>
      <c r="I54" s="166"/>
      <c r="J54" s="166"/>
    </row>
    <row r="55" ht="18" customHeight="1" spans="1:10">
      <c r="A55" s="170" t="s">
        <v>141</v>
      </c>
      <c r="B55" s="170" t="s">
        <v>146</v>
      </c>
      <c r="C55" s="170">
        <f t="shared" si="5"/>
        <v>5</v>
      </c>
      <c r="D55" s="170">
        <v>0</v>
      </c>
      <c r="E55" s="170">
        <v>5</v>
      </c>
      <c r="F55" s="169"/>
      <c r="G55" s="166"/>
      <c r="H55" s="166"/>
      <c r="I55" s="166"/>
      <c r="J55" s="166"/>
    </row>
    <row r="56" ht="18" customHeight="1" spans="1:10">
      <c r="A56" s="170" t="s">
        <v>141</v>
      </c>
      <c r="B56" s="170" t="s">
        <v>152</v>
      </c>
      <c r="C56" s="170">
        <f t="shared" si="5"/>
        <v>4</v>
      </c>
      <c r="D56" s="170">
        <v>0</v>
      </c>
      <c r="E56" s="170">
        <v>4</v>
      </c>
      <c r="F56" s="169"/>
      <c r="G56" s="166"/>
      <c r="H56" s="166"/>
      <c r="I56" s="166"/>
      <c r="J56" s="166"/>
    </row>
    <row r="57" ht="18" customHeight="1" spans="1:10">
      <c r="A57" s="120" t="s">
        <v>187</v>
      </c>
      <c r="B57" s="120"/>
      <c r="C57" s="120">
        <f>C58</f>
        <v>15</v>
      </c>
      <c r="D57" s="120">
        <f t="shared" ref="D57:E57" si="14">D58</f>
        <v>5</v>
      </c>
      <c r="E57" s="120">
        <f t="shared" si="14"/>
        <v>10</v>
      </c>
      <c r="F57" s="169"/>
      <c r="G57" s="166"/>
      <c r="H57" s="166"/>
      <c r="I57" s="166"/>
      <c r="J57" s="166"/>
    </row>
    <row r="58" ht="18" customHeight="1" spans="1:10">
      <c r="A58" s="170" t="s">
        <v>159</v>
      </c>
      <c r="B58" s="170" t="s">
        <v>162</v>
      </c>
      <c r="C58" s="170">
        <f t="shared" si="5"/>
        <v>15</v>
      </c>
      <c r="D58" s="170">
        <v>5</v>
      </c>
      <c r="E58" s="170">
        <v>10</v>
      </c>
      <c r="F58" s="169"/>
      <c r="G58" s="166"/>
      <c r="H58" s="166"/>
      <c r="I58" s="166"/>
      <c r="J58" s="166"/>
    </row>
  </sheetData>
  <mergeCells count="19">
    <mergeCell ref="A1:F1"/>
    <mergeCell ref="D2:F2"/>
    <mergeCell ref="C3:E3"/>
    <mergeCell ref="A5:B5"/>
    <mergeCell ref="A6:B6"/>
    <mergeCell ref="A9:B9"/>
    <mergeCell ref="A13:B13"/>
    <mergeCell ref="A19:B19"/>
    <mergeCell ref="A23:B23"/>
    <mergeCell ref="A26:B26"/>
    <mergeCell ref="A32:B32"/>
    <mergeCell ref="A34:B34"/>
    <mergeCell ref="A37:B37"/>
    <mergeCell ref="A45:B45"/>
    <mergeCell ref="A51:B51"/>
    <mergeCell ref="A57:B57"/>
    <mergeCell ref="A3:A4"/>
    <mergeCell ref="B3:B4"/>
    <mergeCell ref="F3:F4"/>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
  <sheetViews>
    <sheetView showZeros="0" workbookViewId="0">
      <pane xSplit="4" ySplit="4" topLeftCell="E25" activePane="bottomRight" state="frozen"/>
      <selection/>
      <selection pane="topRight"/>
      <selection pane="bottomLeft"/>
      <selection pane="bottomRight" activeCell="F27" sqref="F27"/>
    </sheetView>
  </sheetViews>
  <sheetFormatPr defaultColWidth="9" defaultRowHeight="14"/>
  <cols>
    <col min="1" max="3" width="9" style="1"/>
    <col min="4" max="4" width="24.1272727272727" style="1" customWidth="1"/>
    <col min="5" max="8" width="10.5" style="1" customWidth="1"/>
    <col min="9" max="12" width="9" style="157"/>
    <col min="13" max="16384" width="9" style="1"/>
  </cols>
  <sheetData>
    <row r="1" ht="42" customHeight="1" spans="1:12">
      <c r="A1" s="107" t="s">
        <v>188</v>
      </c>
      <c r="B1" s="108"/>
      <c r="C1" s="108"/>
      <c r="D1" s="108"/>
      <c r="E1" s="108"/>
      <c r="F1" s="108"/>
      <c r="G1" s="108"/>
      <c r="H1" s="108"/>
      <c r="I1" s="166"/>
      <c r="J1" s="166"/>
      <c r="K1" s="166"/>
      <c r="L1" s="166"/>
    </row>
    <row r="2" ht="18" customHeight="1" spans="1:12">
      <c r="A2" s="157"/>
      <c r="B2" s="117"/>
      <c r="C2" s="117"/>
      <c r="D2" s="117"/>
      <c r="E2" s="117"/>
      <c r="F2" s="117"/>
      <c r="G2" s="130" t="s">
        <v>169</v>
      </c>
      <c r="H2" s="130"/>
      <c r="I2" s="117"/>
      <c r="J2" s="117"/>
      <c r="K2" s="117"/>
      <c r="L2" s="117"/>
    </row>
    <row r="3" ht="18" customHeight="1" spans="1:12">
      <c r="A3" s="165" t="s">
        <v>34</v>
      </c>
      <c r="B3" s="165" t="s">
        <v>170</v>
      </c>
      <c r="C3" s="165" t="s">
        <v>36</v>
      </c>
      <c r="D3" s="165" t="s">
        <v>37</v>
      </c>
      <c r="E3" s="165" t="s">
        <v>171</v>
      </c>
      <c r="F3" s="165"/>
      <c r="G3" s="165"/>
      <c r="H3" s="165" t="s">
        <v>39</v>
      </c>
      <c r="I3" s="166"/>
      <c r="J3" s="166"/>
      <c r="K3" s="166"/>
      <c r="L3" s="166"/>
    </row>
    <row r="4" ht="29.25" customHeight="1" spans="1:12">
      <c r="A4" s="165"/>
      <c r="B4" s="165"/>
      <c r="C4" s="165"/>
      <c r="D4" s="165"/>
      <c r="E4" s="12" t="s">
        <v>40</v>
      </c>
      <c r="F4" s="12" t="s">
        <v>53</v>
      </c>
      <c r="G4" s="12" t="s">
        <v>20</v>
      </c>
      <c r="H4" s="165"/>
      <c r="I4" s="166"/>
      <c r="J4" s="166"/>
      <c r="K4" s="166"/>
      <c r="L4" s="166"/>
    </row>
    <row r="5" ht="18" customHeight="1" spans="1:12">
      <c r="A5" s="111" t="s">
        <v>48</v>
      </c>
      <c r="B5" s="111"/>
      <c r="C5" s="111" t="s">
        <v>49</v>
      </c>
      <c r="D5" s="111"/>
      <c r="E5" s="111">
        <f>E6</f>
        <v>420</v>
      </c>
      <c r="F5" s="111">
        <f>F6</f>
        <v>100</v>
      </c>
      <c r="G5" s="111">
        <f>G6</f>
        <v>320</v>
      </c>
      <c r="H5" s="12"/>
      <c r="I5" s="166"/>
      <c r="J5" s="166"/>
      <c r="K5" s="166"/>
      <c r="L5" s="166"/>
    </row>
    <row r="6" ht="18" customHeight="1" spans="1:12">
      <c r="A6" s="111"/>
      <c r="B6" s="111"/>
      <c r="C6" s="111" t="s">
        <v>50</v>
      </c>
      <c r="D6" s="111" t="s">
        <v>189</v>
      </c>
      <c r="E6" s="111">
        <f>SUM(E8:E10)+SUM(E12:E15)+SUM(E17:E20)+SUM(E22:E25)+SUM(E27:E32)+SUM(E34:E41)+SUM(E43:E47)+SUM(E49:E52)+SUM(E54:E60)+SUM(E62:E69)+SUM(E71:E77)+SUM(E79:E80)+SUM(E82:E85)+E87</f>
        <v>420</v>
      </c>
      <c r="F6" s="111">
        <f>SUM(F8:F10)+SUM(F12:F15)+SUM(F17:F20)+SUM(F22:F25)+SUM(F27:F32)+SUM(F34:F41)+SUM(F43:F47)+SUM(F49:F52)+SUM(F54:F60)+SUM(F62:F69)+SUM(F71:F77)+SUM(F79:F80)+SUM(F82:F85)+F87</f>
        <v>100</v>
      </c>
      <c r="G6" s="111">
        <f>SUM(G8:G10)+SUM(G12:G15)+SUM(G17:G20)+SUM(G22:G25)+SUM(G27:G32)+SUM(G34:G41)+SUM(G43:G47)+SUM(G49:G52)+SUM(G54:G60)+SUM(G62:G69)+SUM(G71:G77)+SUM(G79:G80)+SUM(G82:G85)+G87</f>
        <v>320</v>
      </c>
      <c r="H6" s="12"/>
      <c r="I6" s="166"/>
      <c r="J6" s="166"/>
      <c r="K6" s="166"/>
      <c r="L6" s="166"/>
    </row>
    <row r="7" ht="18" customHeight="1" spans="1:12">
      <c r="A7" s="111" t="s">
        <v>174</v>
      </c>
      <c r="B7" s="111"/>
      <c r="C7" s="111"/>
      <c r="D7" s="111"/>
      <c r="E7" s="111">
        <f>E8+E9+E10</f>
        <v>24</v>
      </c>
      <c r="F7" s="111">
        <f>F8+F9+F10</f>
        <v>0</v>
      </c>
      <c r="G7" s="111">
        <f>G8+G9+G10</f>
        <v>24</v>
      </c>
      <c r="H7" s="12"/>
      <c r="I7" s="166"/>
      <c r="J7" s="166"/>
      <c r="K7" s="166"/>
      <c r="L7" s="166"/>
    </row>
    <row r="8" ht="18" customHeight="1" spans="1:12">
      <c r="A8" s="12" t="s">
        <v>54</v>
      </c>
      <c r="B8" s="12" t="s">
        <v>55</v>
      </c>
      <c r="C8" s="12"/>
      <c r="D8" s="12" t="s">
        <v>56</v>
      </c>
      <c r="E8" s="12">
        <f>F8+G8</f>
        <v>8</v>
      </c>
      <c r="F8" s="12">
        <v>0</v>
      </c>
      <c r="G8" s="12">
        <v>8</v>
      </c>
      <c r="H8" s="12"/>
      <c r="I8" s="166"/>
      <c r="J8" s="166"/>
      <c r="K8" s="166"/>
      <c r="L8" s="166"/>
    </row>
    <row r="9" ht="18" customHeight="1" spans="1:12">
      <c r="A9" s="12" t="s">
        <v>54</v>
      </c>
      <c r="B9" s="12" t="s">
        <v>57</v>
      </c>
      <c r="C9" s="12"/>
      <c r="D9" s="12" t="s">
        <v>56</v>
      </c>
      <c r="E9" s="12">
        <f>F9+G9</f>
        <v>8</v>
      </c>
      <c r="F9" s="12">
        <v>0</v>
      </c>
      <c r="G9" s="12">
        <v>8</v>
      </c>
      <c r="H9" s="12"/>
      <c r="I9" s="166"/>
      <c r="J9" s="166"/>
      <c r="K9" s="166"/>
      <c r="L9" s="166"/>
    </row>
    <row r="10" ht="18" customHeight="1" spans="1:12">
      <c r="A10" s="12" t="s">
        <v>54</v>
      </c>
      <c r="B10" s="12" t="s">
        <v>58</v>
      </c>
      <c r="C10" s="12"/>
      <c r="D10" s="12" t="s">
        <v>56</v>
      </c>
      <c r="E10" s="12">
        <f>F10+G10</f>
        <v>8</v>
      </c>
      <c r="F10" s="12">
        <v>0</v>
      </c>
      <c r="G10" s="12">
        <v>8</v>
      </c>
      <c r="H10" s="12"/>
      <c r="I10" s="166"/>
      <c r="J10" s="166"/>
      <c r="K10" s="166"/>
      <c r="L10" s="166"/>
    </row>
    <row r="11" ht="18" customHeight="1" spans="1:12">
      <c r="A11" s="111" t="s">
        <v>175</v>
      </c>
      <c r="B11" s="111"/>
      <c r="C11" s="111"/>
      <c r="D11" s="111"/>
      <c r="E11" s="111">
        <f>E12+E13+E14+E15</f>
        <v>22</v>
      </c>
      <c r="F11" s="111">
        <f>F12+F13+F14+F15</f>
        <v>6</v>
      </c>
      <c r="G11" s="111">
        <f>G12+G13+G14+G15</f>
        <v>16</v>
      </c>
      <c r="H11" s="12"/>
      <c r="I11" s="166"/>
      <c r="J11" s="166"/>
      <c r="K11" s="166"/>
      <c r="L11" s="166"/>
    </row>
    <row r="12" ht="18" customHeight="1" spans="1:12">
      <c r="A12" s="12" t="s">
        <v>59</v>
      </c>
      <c r="B12" s="12" t="s">
        <v>60</v>
      </c>
      <c r="C12" s="12"/>
      <c r="D12" s="12" t="s">
        <v>56</v>
      </c>
      <c r="E12" s="12">
        <f>F12+G12</f>
        <v>3</v>
      </c>
      <c r="F12" s="12">
        <v>3</v>
      </c>
      <c r="G12" s="12">
        <v>0</v>
      </c>
      <c r="H12" s="12"/>
      <c r="I12" s="166"/>
      <c r="J12" s="166"/>
      <c r="K12" s="166"/>
      <c r="L12" s="166"/>
    </row>
    <row r="13" ht="18" customHeight="1" spans="1:12">
      <c r="A13" s="12" t="s">
        <v>59</v>
      </c>
      <c r="B13" s="12" t="s">
        <v>61</v>
      </c>
      <c r="C13" s="12"/>
      <c r="D13" s="12" t="s">
        <v>56</v>
      </c>
      <c r="E13" s="12">
        <f>F13+G13</f>
        <v>3</v>
      </c>
      <c r="F13" s="12">
        <v>3</v>
      </c>
      <c r="G13" s="12">
        <v>0</v>
      </c>
      <c r="H13" s="12"/>
      <c r="I13" s="166"/>
      <c r="J13" s="166"/>
      <c r="K13" s="166"/>
      <c r="L13" s="166"/>
    </row>
    <row r="14" ht="18" customHeight="1" spans="1:12">
      <c r="A14" s="12" t="s">
        <v>59</v>
      </c>
      <c r="B14" s="12" t="s">
        <v>62</v>
      </c>
      <c r="C14" s="12"/>
      <c r="D14" s="12" t="s">
        <v>56</v>
      </c>
      <c r="E14" s="12">
        <f>F14+G14</f>
        <v>8</v>
      </c>
      <c r="F14" s="12">
        <v>0</v>
      </c>
      <c r="G14" s="12">
        <v>8</v>
      </c>
      <c r="H14" s="12"/>
      <c r="I14" s="166"/>
      <c r="J14" s="166"/>
      <c r="K14" s="166"/>
      <c r="L14" s="166"/>
    </row>
    <row r="15" ht="18" customHeight="1" spans="1:12">
      <c r="A15" s="12" t="s">
        <v>59</v>
      </c>
      <c r="B15" s="12" t="s">
        <v>63</v>
      </c>
      <c r="C15" s="12"/>
      <c r="D15" s="12" t="s">
        <v>56</v>
      </c>
      <c r="E15" s="12">
        <f>F15+G15</f>
        <v>8</v>
      </c>
      <c r="F15" s="12">
        <v>0</v>
      </c>
      <c r="G15" s="12">
        <v>8</v>
      </c>
      <c r="H15" s="12"/>
      <c r="I15" s="166"/>
      <c r="J15" s="166"/>
      <c r="K15" s="166"/>
      <c r="L15" s="166"/>
    </row>
    <row r="16" ht="18" customHeight="1" spans="1:12">
      <c r="A16" s="111" t="s">
        <v>176</v>
      </c>
      <c r="B16" s="111"/>
      <c r="C16" s="111"/>
      <c r="D16" s="111"/>
      <c r="E16" s="111">
        <f>E17+E18+E19+E20</f>
        <v>24</v>
      </c>
      <c r="F16" s="111">
        <f>F17+F18+F19+F20</f>
        <v>8</v>
      </c>
      <c r="G16" s="111">
        <f>G17+G18+G19+G20</f>
        <v>16</v>
      </c>
      <c r="H16" s="12"/>
      <c r="I16" s="166"/>
      <c r="J16" s="166"/>
      <c r="K16" s="166"/>
      <c r="L16" s="166"/>
    </row>
    <row r="17" ht="18" customHeight="1" spans="1:12">
      <c r="A17" s="12" t="s">
        <v>64</v>
      </c>
      <c r="B17" s="12" t="s">
        <v>65</v>
      </c>
      <c r="C17" s="12"/>
      <c r="D17" s="12" t="s">
        <v>56</v>
      </c>
      <c r="E17" s="12">
        <f>F17+G17</f>
        <v>6</v>
      </c>
      <c r="F17" s="12">
        <v>6</v>
      </c>
      <c r="G17" s="12">
        <v>0</v>
      </c>
      <c r="H17" s="12"/>
      <c r="I17" s="166"/>
      <c r="J17" s="166"/>
      <c r="K17" s="166"/>
      <c r="L17" s="166"/>
    </row>
    <row r="18" ht="18" customHeight="1" spans="1:12">
      <c r="A18" s="12" t="s">
        <v>64</v>
      </c>
      <c r="B18" s="12" t="s">
        <v>67</v>
      </c>
      <c r="C18" s="12"/>
      <c r="D18" s="12" t="s">
        <v>56</v>
      </c>
      <c r="E18" s="12">
        <f>F18+G18</f>
        <v>8</v>
      </c>
      <c r="F18" s="12">
        <v>0</v>
      </c>
      <c r="G18" s="12">
        <v>8</v>
      </c>
      <c r="H18" s="12"/>
      <c r="I18" s="166"/>
      <c r="J18" s="166"/>
      <c r="K18" s="166"/>
      <c r="L18" s="166"/>
    </row>
    <row r="19" ht="18" customHeight="1" spans="1:12">
      <c r="A19" s="12" t="s">
        <v>64</v>
      </c>
      <c r="B19" s="12" t="s">
        <v>68</v>
      </c>
      <c r="C19" s="12"/>
      <c r="D19" s="12" t="s">
        <v>56</v>
      </c>
      <c r="E19" s="12">
        <f>F19+G19</f>
        <v>8</v>
      </c>
      <c r="F19" s="12">
        <v>0</v>
      </c>
      <c r="G19" s="12">
        <v>8</v>
      </c>
      <c r="H19" s="12"/>
      <c r="I19" s="166"/>
      <c r="J19" s="166"/>
      <c r="K19" s="166"/>
      <c r="L19" s="166"/>
    </row>
    <row r="20" ht="18" customHeight="1" spans="1:12">
      <c r="A20" s="12" t="s">
        <v>64</v>
      </c>
      <c r="B20" s="12" t="s">
        <v>177</v>
      </c>
      <c r="C20" s="12"/>
      <c r="D20" s="12" t="s">
        <v>56</v>
      </c>
      <c r="E20" s="12">
        <f>F20+G20</f>
        <v>2</v>
      </c>
      <c r="F20" s="12">
        <v>2</v>
      </c>
      <c r="G20" s="12">
        <v>0</v>
      </c>
      <c r="H20" s="12"/>
      <c r="I20" s="166"/>
      <c r="J20" s="166"/>
      <c r="K20" s="166"/>
      <c r="L20" s="166"/>
    </row>
    <row r="21" ht="18" customHeight="1" spans="1:12">
      <c r="A21" s="111" t="s">
        <v>178</v>
      </c>
      <c r="B21" s="111"/>
      <c r="C21" s="111"/>
      <c r="D21" s="111"/>
      <c r="E21" s="111">
        <f>E22+E23+E24+E25</f>
        <v>26</v>
      </c>
      <c r="F21" s="111">
        <f>F22+F23+F24+F25</f>
        <v>7</v>
      </c>
      <c r="G21" s="111">
        <f>G22+G23+G24+G25</f>
        <v>19</v>
      </c>
      <c r="H21" s="12"/>
      <c r="I21" s="166"/>
      <c r="J21" s="166"/>
      <c r="K21" s="166"/>
      <c r="L21" s="166"/>
    </row>
    <row r="22" ht="18" customHeight="1" spans="1:12">
      <c r="A22" s="12" t="s">
        <v>70</v>
      </c>
      <c r="B22" s="12" t="s">
        <v>75</v>
      </c>
      <c r="C22" s="12"/>
      <c r="D22" s="12" t="s">
        <v>56</v>
      </c>
      <c r="E22" s="12">
        <f>F22+G22</f>
        <v>2</v>
      </c>
      <c r="F22" s="12">
        <v>2</v>
      </c>
      <c r="G22" s="12">
        <v>0</v>
      </c>
      <c r="H22" s="12"/>
      <c r="I22" s="166"/>
      <c r="J22" s="166"/>
      <c r="K22" s="166"/>
      <c r="L22" s="166"/>
    </row>
    <row r="23" ht="18" customHeight="1" spans="1:12">
      <c r="A23" s="12" t="s">
        <v>70</v>
      </c>
      <c r="B23" s="12" t="s">
        <v>78</v>
      </c>
      <c r="C23" s="12"/>
      <c r="D23" s="12" t="s">
        <v>56</v>
      </c>
      <c r="E23" s="12">
        <f>F23+G23</f>
        <v>5</v>
      </c>
      <c r="F23" s="12">
        <v>5</v>
      </c>
      <c r="G23" s="12">
        <v>0</v>
      </c>
      <c r="H23" s="12"/>
      <c r="I23" s="166"/>
      <c r="J23" s="166"/>
      <c r="K23" s="166"/>
      <c r="L23" s="166"/>
    </row>
    <row r="24" ht="18" customHeight="1" spans="1:12">
      <c r="A24" s="12" t="s">
        <v>70</v>
      </c>
      <c r="B24" s="12" t="s">
        <v>79</v>
      </c>
      <c r="C24" s="12"/>
      <c r="D24" s="12" t="s">
        <v>56</v>
      </c>
      <c r="E24" s="12">
        <f>F24+G24</f>
        <v>10</v>
      </c>
      <c r="F24" s="12">
        <v>0</v>
      </c>
      <c r="G24" s="12">
        <v>10</v>
      </c>
      <c r="H24" s="12"/>
      <c r="I24" s="166"/>
      <c r="J24" s="166"/>
      <c r="K24" s="166"/>
      <c r="L24" s="166"/>
    </row>
    <row r="25" ht="18" customHeight="1" spans="1:12">
      <c r="A25" s="12" t="s">
        <v>70</v>
      </c>
      <c r="B25" s="12" t="s">
        <v>80</v>
      </c>
      <c r="C25" s="12"/>
      <c r="D25" s="12" t="s">
        <v>56</v>
      </c>
      <c r="E25" s="12">
        <f>F25+G25</f>
        <v>9</v>
      </c>
      <c r="F25" s="12">
        <v>0</v>
      </c>
      <c r="G25" s="12">
        <v>9</v>
      </c>
      <c r="H25" s="12"/>
      <c r="I25" s="166"/>
      <c r="J25" s="166"/>
      <c r="K25" s="166"/>
      <c r="L25" s="166"/>
    </row>
    <row r="26" ht="18" customHeight="1" spans="1:12">
      <c r="A26" s="111" t="s">
        <v>179</v>
      </c>
      <c r="B26" s="111"/>
      <c r="C26" s="111"/>
      <c r="D26" s="111"/>
      <c r="E26" s="111">
        <f>E27+E28+E29+E30+E31+E32</f>
        <v>39</v>
      </c>
      <c r="F26" s="111">
        <f>F27+F28+F29+F30+F31+F32</f>
        <v>10</v>
      </c>
      <c r="G26" s="111">
        <f>G27+G28+G29+G30+G31+G32</f>
        <v>29</v>
      </c>
      <c r="H26" s="12"/>
      <c r="I26" s="166"/>
      <c r="J26" s="166"/>
      <c r="K26" s="166"/>
      <c r="L26" s="166"/>
    </row>
    <row r="27" ht="18" customHeight="1" spans="1:12">
      <c r="A27" s="12" t="s">
        <v>82</v>
      </c>
      <c r="B27" s="12" t="s">
        <v>84</v>
      </c>
      <c r="C27" s="12"/>
      <c r="D27" s="12" t="s">
        <v>56</v>
      </c>
      <c r="E27" s="12">
        <f t="shared" ref="E27:E32" si="0">F27+G27</f>
        <v>5</v>
      </c>
      <c r="F27" s="12">
        <v>5</v>
      </c>
      <c r="G27" s="12">
        <v>0</v>
      </c>
      <c r="H27" s="12"/>
      <c r="I27" s="166"/>
      <c r="J27" s="166"/>
      <c r="K27" s="166"/>
      <c r="L27" s="166"/>
    </row>
    <row r="28" ht="18" customHeight="1" spans="1:12">
      <c r="A28" s="12" t="s">
        <v>82</v>
      </c>
      <c r="B28" s="12" t="s">
        <v>88</v>
      </c>
      <c r="C28" s="12"/>
      <c r="D28" s="12" t="s">
        <v>56</v>
      </c>
      <c r="E28" s="12">
        <f t="shared" si="0"/>
        <v>5</v>
      </c>
      <c r="F28" s="12">
        <v>5</v>
      </c>
      <c r="G28" s="12">
        <v>0</v>
      </c>
      <c r="H28" s="12"/>
      <c r="I28" s="166"/>
      <c r="J28" s="166"/>
      <c r="K28" s="166"/>
      <c r="L28" s="166"/>
    </row>
    <row r="29" ht="18" customHeight="1" spans="1:12">
      <c r="A29" s="12" t="s">
        <v>82</v>
      </c>
      <c r="B29" s="12" t="s">
        <v>89</v>
      </c>
      <c r="C29" s="12"/>
      <c r="D29" s="12" t="s">
        <v>56</v>
      </c>
      <c r="E29" s="12">
        <f t="shared" si="0"/>
        <v>8</v>
      </c>
      <c r="F29" s="12">
        <v>0</v>
      </c>
      <c r="G29" s="12">
        <v>8</v>
      </c>
      <c r="H29" s="12"/>
      <c r="I29" s="166"/>
      <c r="J29" s="166"/>
      <c r="K29" s="166"/>
      <c r="L29" s="166"/>
    </row>
    <row r="30" ht="24.75" customHeight="1" spans="1:12">
      <c r="A30" s="12" t="s">
        <v>82</v>
      </c>
      <c r="B30" s="12" t="s">
        <v>92</v>
      </c>
      <c r="C30" s="12"/>
      <c r="D30" s="12" t="s">
        <v>56</v>
      </c>
      <c r="E30" s="12">
        <f t="shared" si="0"/>
        <v>9</v>
      </c>
      <c r="F30" s="12">
        <v>0</v>
      </c>
      <c r="G30" s="12">
        <v>9</v>
      </c>
      <c r="H30" s="12"/>
      <c r="I30" s="166"/>
      <c r="J30" s="166"/>
      <c r="K30" s="166"/>
      <c r="L30" s="166"/>
    </row>
    <row r="31" ht="18" customHeight="1" spans="1:12">
      <c r="A31" s="12" t="s">
        <v>82</v>
      </c>
      <c r="B31" s="12" t="s">
        <v>93</v>
      </c>
      <c r="C31" s="12"/>
      <c r="D31" s="12" t="s">
        <v>56</v>
      </c>
      <c r="E31" s="12">
        <f t="shared" si="0"/>
        <v>5</v>
      </c>
      <c r="F31" s="12">
        <v>0</v>
      </c>
      <c r="G31" s="12">
        <v>5</v>
      </c>
      <c r="H31" s="12"/>
      <c r="I31" s="166"/>
      <c r="J31" s="166"/>
      <c r="K31" s="166"/>
      <c r="L31" s="166"/>
    </row>
    <row r="32" ht="18" customHeight="1" spans="1:12">
      <c r="A32" s="12" t="s">
        <v>82</v>
      </c>
      <c r="B32" s="12" t="s">
        <v>94</v>
      </c>
      <c r="C32" s="12"/>
      <c r="D32" s="12" t="s">
        <v>56</v>
      </c>
      <c r="E32" s="12">
        <f t="shared" si="0"/>
        <v>7</v>
      </c>
      <c r="F32" s="12">
        <v>0</v>
      </c>
      <c r="G32" s="12">
        <v>7</v>
      </c>
      <c r="H32" s="12"/>
      <c r="I32" s="166"/>
      <c r="J32" s="166"/>
      <c r="K32" s="166"/>
      <c r="L32" s="166"/>
    </row>
    <row r="33" ht="18" customHeight="1" spans="1:12">
      <c r="A33" s="111" t="s">
        <v>180</v>
      </c>
      <c r="B33" s="111"/>
      <c r="C33" s="111"/>
      <c r="D33" s="111"/>
      <c r="E33" s="111">
        <f>E34+E35+E36+E37+E38+E39+E40+E41</f>
        <v>46</v>
      </c>
      <c r="F33" s="111">
        <f>F34+F35+F36+F37+F38+F39+F40+F41</f>
        <v>11</v>
      </c>
      <c r="G33" s="111">
        <f>G34+G35+G36+G37+G38+G39+G40+G41</f>
        <v>35</v>
      </c>
      <c r="H33" s="12"/>
      <c r="I33" s="166"/>
      <c r="J33" s="166"/>
      <c r="K33" s="166"/>
      <c r="L33" s="166"/>
    </row>
    <row r="34" ht="18" customHeight="1" spans="1:12">
      <c r="A34" s="12" t="s">
        <v>95</v>
      </c>
      <c r="B34" s="12" t="s">
        <v>181</v>
      </c>
      <c r="C34" s="12"/>
      <c r="D34" s="12" t="s">
        <v>56</v>
      </c>
      <c r="E34" s="12">
        <f t="shared" ref="E34:E41" si="1">F34+G34</f>
        <v>4</v>
      </c>
      <c r="F34" s="12">
        <v>4</v>
      </c>
      <c r="G34" s="12">
        <v>0</v>
      </c>
      <c r="H34" s="12"/>
      <c r="I34" s="166"/>
      <c r="J34" s="166"/>
      <c r="K34" s="166"/>
      <c r="L34" s="166"/>
    </row>
    <row r="35" ht="18" customHeight="1" spans="1:12">
      <c r="A35" s="12" t="s">
        <v>95</v>
      </c>
      <c r="B35" s="12" t="s">
        <v>96</v>
      </c>
      <c r="C35" s="12"/>
      <c r="D35" s="12" t="s">
        <v>56</v>
      </c>
      <c r="E35" s="12">
        <f t="shared" si="1"/>
        <v>2</v>
      </c>
      <c r="F35" s="12">
        <v>0</v>
      </c>
      <c r="G35" s="12">
        <v>2</v>
      </c>
      <c r="H35" s="12"/>
      <c r="I35" s="166"/>
      <c r="J35" s="166"/>
      <c r="K35" s="166"/>
      <c r="L35" s="166"/>
    </row>
    <row r="36" ht="18" customHeight="1" spans="1:12">
      <c r="A36" s="12" t="s">
        <v>95</v>
      </c>
      <c r="B36" s="12" t="s">
        <v>97</v>
      </c>
      <c r="C36" s="12"/>
      <c r="D36" s="12" t="s">
        <v>56</v>
      </c>
      <c r="E36" s="12">
        <f t="shared" si="1"/>
        <v>8</v>
      </c>
      <c r="F36" s="12">
        <v>0</v>
      </c>
      <c r="G36" s="12">
        <v>8</v>
      </c>
      <c r="H36" s="12"/>
      <c r="I36" s="166"/>
      <c r="J36" s="166"/>
      <c r="K36" s="166"/>
      <c r="L36" s="166"/>
    </row>
    <row r="37" ht="18" customHeight="1" spans="1:12">
      <c r="A37" s="12" t="s">
        <v>95</v>
      </c>
      <c r="B37" s="12" t="s">
        <v>98</v>
      </c>
      <c r="C37" s="12"/>
      <c r="D37" s="12" t="s">
        <v>56</v>
      </c>
      <c r="E37" s="12">
        <f t="shared" si="1"/>
        <v>4</v>
      </c>
      <c r="F37" s="12">
        <v>4</v>
      </c>
      <c r="G37" s="12">
        <v>0</v>
      </c>
      <c r="H37" s="12"/>
      <c r="I37" s="166"/>
      <c r="J37" s="166"/>
      <c r="K37" s="166"/>
      <c r="L37" s="166"/>
    </row>
    <row r="38" ht="18" customHeight="1" spans="1:12">
      <c r="A38" s="12" t="s">
        <v>95</v>
      </c>
      <c r="B38" s="12" t="s">
        <v>99</v>
      </c>
      <c r="C38" s="12"/>
      <c r="D38" s="12" t="s">
        <v>56</v>
      </c>
      <c r="E38" s="12">
        <f t="shared" si="1"/>
        <v>6</v>
      </c>
      <c r="F38" s="12">
        <v>0</v>
      </c>
      <c r="G38" s="12">
        <v>6</v>
      </c>
      <c r="H38" s="12"/>
      <c r="I38" s="166"/>
      <c r="J38" s="166"/>
      <c r="K38" s="166"/>
      <c r="L38" s="166"/>
    </row>
    <row r="39" ht="18" customHeight="1" spans="1:12">
      <c r="A39" s="12" t="s">
        <v>95</v>
      </c>
      <c r="B39" s="12" t="s">
        <v>100</v>
      </c>
      <c r="C39" s="12"/>
      <c r="D39" s="12" t="s">
        <v>56</v>
      </c>
      <c r="E39" s="12">
        <f t="shared" si="1"/>
        <v>9</v>
      </c>
      <c r="F39" s="12">
        <v>0</v>
      </c>
      <c r="G39" s="12">
        <v>9</v>
      </c>
      <c r="H39" s="12"/>
      <c r="I39" s="166"/>
      <c r="J39" s="166"/>
      <c r="K39" s="166"/>
      <c r="L39" s="166"/>
    </row>
    <row r="40" ht="18" customHeight="1" spans="1:12">
      <c r="A40" s="12" t="s">
        <v>95</v>
      </c>
      <c r="B40" s="12" t="s">
        <v>101</v>
      </c>
      <c r="C40" s="12"/>
      <c r="D40" s="12" t="s">
        <v>56</v>
      </c>
      <c r="E40" s="12">
        <f t="shared" si="1"/>
        <v>3</v>
      </c>
      <c r="F40" s="12">
        <v>3</v>
      </c>
      <c r="G40" s="12">
        <v>0</v>
      </c>
      <c r="H40" s="12"/>
      <c r="I40" s="166"/>
      <c r="J40" s="166"/>
      <c r="K40" s="166"/>
      <c r="L40" s="166"/>
    </row>
    <row r="41" ht="18" customHeight="1" spans="1:12">
      <c r="A41" s="12" t="s">
        <v>95</v>
      </c>
      <c r="B41" s="12" t="s">
        <v>102</v>
      </c>
      <c r="C41" s="12"/>
      <c r="D41" s="12" t="s">
        <v>56</v>
      </c>
      <c r="E41" s="12">
        <f t="shared" si="1"/>
        <v>10</v>
      </c>
      <c r="F41" s="12">
        <v>0</v>
      </c>
      <c r="G41" s="12">
        <v>10</v>
      </c>
      <c r="H41" s="12"/>
      <c r="I41" s="166"/>
      <c r="J41" s="166"/>
      <c r="K41" s="166"/>
      <c r="L41" s="166"/>
    </row>
    <row r="42" ht="18" customHeight="1" spans="1:12">
      <c r="A42" s="111" t="s">
        <v>182</v>
      </c>
      <c r="B42" s="111"/>
      <c r="C42" s="111"/>
      <c r="D42" s="111"/>
      <c r="E42" s="111">
        <f>E43+E44+E45+E46+E47</f>
        <v>21</v>
      </c>
      <c r="F42" s="111">
        <f>F43+F44+F45+F46+F47</f>
        <v>4</v>
      </c>
      <c r="G42" s="111">
        <f>G43+G44+G45+G46+G47</f>
        <v>17</v>
      </c>
      <c r="H42" s="12"/>
      <c r="I42" s="166"/>
      <c r="J42" s="166"/>
      <c r="K42" s="166"/>
      <c r="L42" s="166"/>
    </row>
    <row r="43" ht="18" customHeight="1" spans="1:12">
      <c r="A43" s="12" t="s">
        <v>104</v>
      </c>
      <c r="B43" s="12" t="s">
        <v>107</v>
      </c>
      <c r="C43" s="12"/>
      <c r="D43" s="12" t="s">
        <v>56</v>
      </c>
      <c r="E43" s="12">
        <f>F43+G43</f>
        <v>6</v>
      </c>
      <c r="F43" s="12">
        <v>0</v>
      </c>
      <c r="G43" s="12">
        <v>6</v>
      </c>
      <c r="H43" s="12"/>
      <c r="I43" s="166"/>
      <c r="J43" s="166"/>
      <c r="K43" s="166"/>
      <c r="L43" s="166"/>
    </row>
    <row r="44" ht="18" customHeight="1" spans="1:12">
      <c r="A44" s="12" t="s">
        <v>104</v>
      </c>
      <c r="B44" s="12" t="s">
        <v>109</v>
      </c>
      <c r="C44" s="12"/>
      <c r="D44" s="12" t="s">
        <v>56</v>
      </c>
      <c r="E44" s="12">
        <f>F44+G44</f>
        <v>5</v>
      </c>
      <c r="F44" s="12">
        <v>0</v>
      </c>
      <c r="G44" s="12">
        <v>5</v>
      </c>
      <c r="H44" s="12"/>
      <c r="I44" s="166"/>
      <c r="J44" s="166"/>
      <c r="K44" s="166"/>
      <c r="L44" s="166"/>
    </row>
    <row r="45" ht="18" customHeight="1" spans="1:12">
      <c r="A45" s="12" t="s">
        <v>104</v>
      </c>
      <c r="B45" s="12" t="s">
        <v>110</v>
      </c>
      <c r="C45" s="12"/>
      <c r="D45" s="12" t="s">
        <v>56</v>
      </c>
      <c r="E45" s="12">
        <f>F45+G45</f>
        <v>6</v>
      </c>
      <c r="F45" s="12">
        <v>0</v>
      </c>
      <c r="G45" s="12">
        <v>6</v>
      </c>
      <c r="H45" s="12"/>
      <c r="I45" s="166"/>
      <c r="J45" s="166"/>
      <c r="K45" s="166"/>
      <c r="L45" s="166"/>
    </row>
    <row r="46" ht="18" customHeight="1" spans="1:12">
      <c r="A46" s="12" t="s">
        <v>104</v>
      </c>
      <c r="B46" s="12" t="s">
        <v>112</v>
      </c>
      <c r="C46" s="12"/>
      <c r="D46" s="12" t="s">
        <v>56</v>
      </c>
      <c r="E46" s="12">
        <f>F46+G46</f>
        <v>2</v>
      </c>
      <c r="F46" s="12">
        <v>2</v>
      </c>
      <c r="G46" s="12">
        <v>0</v>
      </c>
      <c r="H46" s="12"/>
      <c r="I46" s="166"/>
      <c r="J46" s="166"/>
      <c r="K46" s="166"/>
      <c r="L46" s="166"/>
    </row>
    <row r="47" ht="24" customHeight="1" spans="1:12">
      <c r="A47" s="12" t="s">
        <v>104</v>
      </c>
      <c r="B47" s="12" t="s">
        <v>114</v>
      </c>
      <c r="C47" s="12"/>
      <c r="D47" s="12" t="s">
        <v>56</v>
      </c>
      <c r="E47" s="12">
        <f>F47+G47</f>
        <v>2</v>
      </c>
      <c r="F47" s="12">
        <v>2</v>
      </c>
      <c r="G47" s="12">
        <v>0</v>
      </c>
      <c r="H47" s="12"/>
      <c r="I47" s="166"/>
      <c r="J47" s="166"/>
      <c r="K47" s="166"/>
      <c r="L47" s="166"/>
    </row>
    <row r="48" ht="18" customHeight="1" spans="1:12">
      <c r="A48" s="111" t="s">
        <v>183</v>
      </c>
      <c r="B48" s="111"/>
      <c r="C48" s="111"/>
      <c r="D48" s="111"/>
      <c r="E48" s="111">
        <f>E49+E50+E51+E52</f>
        <v>37</v>
      </c>
      <c r="F48" s="111">
        <f>F49+F50+F51+F52</f>
        <v>12</v>
      </c>
      <c r="G48" s="111">
        <f>G49+G50+G51+G52</f>
        <v>25</v>
      </c>
      <c r="H48" s="12"/>
      <c r="I48" s="166"/>
      <c r="J48" s="166"/>
      <c r="K48" s="166"/>
      <c r="L48" s="166"/>
    </row>
    <row r="49" ht="18" customHeight="1" spans="1:12">
      <c r="A49" s="12" t="s">
        <v>115</v>
      </c>
      <c r="B49" s="12" t="s">
        <v>116</v>
      </c>
      <c r="C49" s="12"/>
      <c r="D49" s="12" t="s">
        <v>56</v>
      </c>
      <c r="E49" s="12">
        <f>F49+G49</f>
        <v>5</v>
      </c>
      <c r="F49" s="12">
        <v>0</v>
      </c>
      <c r="G49" s="12">
        <v>5</v>
      </c>
      <c r="H49" s="12"/>
      <c r="I49" s="166"/>
      <c r="J49" s="166"/>
      <c r="K49" s="166"/>
      <c r="L49" s="166"/>
    </row>
    <row r="50" ht="18" customHeight="1" spans="1:12">
      <c r="A50" s="12" t="s">
        <v>115</v>
      </c>
      <c r="B50" s="12" t="s">
        <v>190</v>
      </c>
      <c r="C50" s="12"/>
      <c r="D50" s="12" t="s">
        <v>56</v>
      </c>
      <c r="E50" s="12">
        <f>F50+G50</f>
        <v>2</v>
      </c>
      <c r="F50" s="12">
        <v>2</v>
      </c>
      <c r="G50" s="12">
        <v>0</v>
      </c>
      <c r="H50" s="12"/>
      <c r="I50" s="166"/>
      <c r="J50" s="166"/>
      <c r="K50" s="166"/>
      <c r="L50" s="166"/>
    </row>
    <row r="51" ht="18" customHeight="1" spans="1:12">
      <c r="A51" s="12" t="s">
        <v>115</v>
      </c>
      <c r="B51" s="12" t="s">
        <v>117</v>
      </c>
      <c r="C51" s="12"/>
      <c r="D51" s="12" t="s">
        <v>56</v>
      </c>
      <c r="E51" s="12">
        <f>F51+G51</f>
        <v>10</v>
      </c>
      <c r="F51" s="12">
        <v>0</v>
      </c>
      <c r="G51" s="12">
        <v>10</v>
      </c>
      <c r="H51" s="12"/>
      <c r="I51" s="166"/>
      <c r="J51" s="166"/>
      <c r="K51" s="166"/>
      <c r="L51" s="166"/>
    </row>
    <row r="52" ht="18" customHeight="1" spans="1:12">
      <c r="A52" s="12" t="s">
        <v>115</v>
      </c>
      <c r="B52" s="12" t="s">
        <v>191</v>
      </c>
      <c r="C52" s="12"/>
      <c r="D52" s="12" t="s">
        <v>56</v>
      </c>
      <c r="E52" s="12">
        <f>F52+G52</f>
        <v>20</v>
      </c>
      <c r="F52" s="12">
        <v>10</v>
      </c>
      <c r="G52" s="12">
        <v>10</v>
      </c>
      <c r="H52" s="12"/>
      <c r="I52" s="166"/>
      <c r="J52" s="166"/>
      <c r="K52" s="166"/>
      <c r="L52" s="166"/>
    </row>
    <row r="53" ht="18" customHeight="1" spans="1:12">
      <c r="A53" s="111" t="s">
        <v>184</v>
      </c>
      <c r="B53" s="111"/>
      <c r="C53" s="111"/>
      <c r="D53" s="111"/>
      <c r="E53" s="111">
        <f>E54+E55+E56+E57+E58+E59+E60</f>
        <v>45</v>
      </c>
      <c r="F53" s="111">
        <f>F54+F55+F56+F57+F58+F59+F60</f>
        <v>12</v>
      </c>
      <c r="G53" s="111">
        <f>G54+G55+G56+G57+G58+G59+G60</f>
        <v>33</v>
      </c>
      <c r="H53" s="12"/>
      <c r="I53" s="166"/>
      <c r="J53" s="166"/>
      <c r="K53" s="166"/>
      <c r="L53" s="166"/>
    </row>
    <row r="54" ht="18" customHeight="1" spans="1:12">
      <c r="A54" s="12" t="s">
        <v>118</v>
      </c>
      <c r="B54" s="12" t="s">
        <v>119</v>
      </c>
      <c r="C54" s="12"/>
      <c r="D54" s="12" t="s">
        <v>56</v>
      </c>
      <c r="E54" s="12">
        <f t="shared" ref="E54:E60" si="2">F54+G54</f>
        <v>5</v>
      </c>
      <c r="F54" s="12">
        <v>0</v>
      </c>
      <c r="G54" s="12">
        <v>5</v>
      </c>
      <c r="H54" s="12"/>
      <c r="I54" s="166"/>
      <c r="J54" s="166"/>
      <c r="K54" s="166"/>
      <c r="L54" s="166"/>
    </row>
    <row r="55" ht="18" customHeight="1" spans="1:12">
      <c r="A55" s="12" t="s">
        <v>118</v>
      </c>
      <c r="B55" s="12" t="s">
        <v>120</v>
      </c>
      <c r="C55" s="12"/>
      <c r="D55" s="12" t="s">
        <v>56</v>
      </c>
      <c r="E55" s="12">
        <f t="shared" si="2"/>
        <v>5</v>
      </c>
      <c r="F55" s="12">
        <v>5</v>
      </c>
      <c r="G55" s="12">
        <v>0</v>
      </c>
      <c r="H55" s="12"/>
      <c r="I55" s="166"/>
      <c r="J55" s="166"/>
      <c r="K55" s="166"/>
      <c r="L55" s="166"/>
    </row>
    <row r="56" ht="18" customHeight="1" spans="1:12">
      <c r="A56" s="12" t="s">
        <v>118</v>
      </c>
      <c r="B56" s="12" t="s">
        <v>121</v>
      </c>
      <c r="C56" s="12"/>
      <c r="D56" s="12" t="s">
        <v>56</v>
      </c>
      <c r="E56" s="12">
        <f t="shared" si="2"/>
        <v>8</v>
      </c>
      <c r="F56" s="12">
        <v>0</v>
      </c>
      <c r="G56" s="12">
        <v>8</v>
      </c>
      <c r="H56" s="12"/>
      <c r="I56" s="166"/>
      <c r="J56" s="166"/>
      <c r="K56" s="166"/>
      <c r="L56" s="166"/>
    </row>
    <row r="57" ht="18" customHeight="1" spans="1:12">
      <c r="A57" s="12" t="s">
        <v>118</v>
      </c>
      <c r="B57" s="12" t="s">
        <v>122</v>
      </c>
      <c r="C57" s="12"/>
      <c r="D57" s="12" t="s">
        <v>56</v>
      </c>
      <c r="E57" s="12">
        <f t="shared" si="2"/>
        <v>10</v>
      </c>
      <c r="F57" s="12">
        <v>0</v>
      </c>
      <c r="G57" s="12">
        <v>10</v>
      </c>
      <c r="H57" s="12"/>
      <c r="I57" s="166"/>
      <c r="J57" s="166"/>
      <c r="K57" s="166"/>
      <c r="L57" s="166"/>
    </row>
    <row r="58" ht="18" customHeight="1" spans="1:12">
      <c r="A58" s="12" t="s">
        <v>118</v>
      </c>
      <c r="B58" s="12" t="s">
        <v>125</v>
      </c>
      <c r="C58" s="12"/>
      <c r="D58" s="12" t="s">
        <v>56</v>
      </c>
      <c r="E58" s="12">
        <f t="shared" si="2"/>
        <v>10</v>
      </c>
      <c r="F58" s="12">
        <v>0</v>
      </c>
      <c r="G58" s="12">
        <v>10</v>
      </c>
      <c r="H58" s="12"/>
      <c r="I58" s="166"/>
      <c r="J58" s="166"/>
      <c r="K58" s="166"/>
      <c r="L58" s="166"/>
    </row>
    <row r="59" ht="18" customHeight="1" spans="1:12">
      <c r="A59" s="12" t="s">
        <v>118</v>
      </c>
      <c r="B59" s="12" t="s">
        <v>126</v>
      </c>
      <c r="C59" s="12"/>
      <c r="D59" s="12" t="s">
        <v>56</v>
      </c>
      <c r="E59" s="12">
        <f t="shared" si="2"/>
        <v>3</v>
      </c>
      <c r="F59" s="12">
        <v>3</v>
      </c>
      <c r="G59" s="12">
        <v>0</v>
      </c>
      <c r="H59" s="12"/>
      <c r="I59" s="166"/>
      <c r="J59" s="166"/>
      <c r="K59" s="166"/>
      <c r="L59" s="166"/>
    </row>
    <row r="60" ht="18" customHeight="1" spans="1:12">
      <c r="A60" s="12" t="s">
        <v>118</v>
      </c>
      <c r="B60" s="12" t="s">
        <v>127</v>
      </c>
      <c r="C60" s="12"/>
      <c r="D60" s="12" t="s">
        <v>56</v>
      </c>
      <c r="E60" s="12">
        <f t="shared" si="2"/>
        <v>4</v>
      </c>
      <c r="F60" s="12">
        <v>4</v>
      </c>
      <c r="G60" s="12">
        <v>0</v>
      </c>
      <c r="H60" s="12"/>
      <c r="I60" s="166"/>
      <c r="J60" s="166"/>
      <c r="K60" s="166"/>
      <c r="L60" s="166"/>
    </row>
    <row r="61" ht="18" customHeight="1" spans="1:12">
      <c r="A61" s="111" t="s">
        <v>185</v>
      </c>
      <c r="B61" s="111"/>
      <c r="C61" s="111"/>
      <c r="D61" s="111"/>
      <c r="E61" s="111">
        <f>E62+E63+E64+E65+E66+E67+E68+E69</f>
        <v>48</v>
      </c>
      <c r="F61" s="111">
        <f>F62+F63+F64+F65+F66+F67+F68+F69</f>
        <v>9</v>
      </c>
      <c r="G61" s="111">
        <f>G62+G63+G64+G65+G66+G67+G68+G69</f>
        <v>39</v>
      </c>
      <c r="H61" s="12"/>
      <c r="I61" s="166"/>
      <c r="J61" s="166"/>
      <c r="K61" s="166"/>
      <c r="L61" s="166"/>
    </row>
    <row r="62" ht="18" customHeight="1" spans="1:12">
      <c r="A62" s="12" t="s">
        <v>128</v>
      </c>
      <c r="B62" s="12" t="s">
        <v>129</v>
      </c>
      <c r="C62" s="12"/>
      <c r="D62" s="12" t="s">
        <v>56</v>
      </c>
      <c r="E62" s="12">
        <f t="shared" ref="E62:E69" si="3">F62+G62</f>
        <v>8</v>
      </c>
      <c r="F62" s="12">
        <v>0</v>
      </c>
      <c r="G62" s="12">
        <v>8</v>
      </c>
      <c r="H62" s="12"/>
      <c r="I62" s="166"/>
      <c r="J62" s="166"/>
      <c r="K62" s="166"/>
      <c r="L62" s="166"/>
    </row>
    <row r="63" ht="18" customHeight="1" spans="1:12">
      <c r="A63" s="12" t="s">
        <v>128</v>
      </c>
      <c r="B63" s="12" t="s">
        <v>132</v>
      </c>
      <c r="C63" s="12"/>
      <c r="D63" s="12" t="s">
        <v>56</v>
      </c>
      <c r="E63" s="12">
        <f t="shared" si="3"/>
        <v>8</v>
      </c>
      <c r="F63" s="12">
        <v>0</v>
      </c>
      <c r="G63" s="12">
        <v>8</v>
      </c>
      <c r="H63" s="12"/>
      <c r="I63" s="166"/>
      <c r="J63" s="166"/>
      <c r="K63" s="166"/>
      <c r="L63" s="166"/>
    </row>
    <row r="64" ht="18" customHeight="1" spans="1:12">
      <c r="A64" s="12" t="s">
        <v>128</v>
      </c>
      <c r="B64" s="12" t="s">
        <v>133</v>
      </c>
      <c r="C64" s="12"/>
      <c r="D64" s="12" t="s">
        <v>56</v>
      </c>
      <c r="E64" s="12">
        <f t="shared" si="3"/>
        <v>8</v>
      </c>
      <c r="F64" s="12">
        <v>0</v>
      </c>
      <c r="G64" s="12">
        <v>8</v>
      </c>
      <c r="H64" s="12"/>
      <c r="I64" s="166"/>
      <c r="J64" s="166"/>
      <c r="K64" s="166"/>
      <c r="L64" s="166"/>
    </row>
    <row r="65" ht="18" customHeight="1" spans="1:12">
      <c r="A65" s="12" t="s">
        <v>128</v>
      </c>
      <c r="B65" s="12" t="s">
        <v>134</v>
      </c>
      <c r="C65" s="12"/>
      <c r="D65" s="12" t="s">
        <v>56</v>
      </c>
      <c r="E65" s="12">
        <f t="shared" si="3"/>
        <v>8</v>
      </c>
      <c r="F65" s="12">
        <v>0</v>
      </c>
      <c r="G65" s="12">
        <v>8</v>
      </c>
      <c r="H65" s="12"/>
      <c r="I65" s="166"/>
      <c r="J65" s="166"/>
      <c r="K65" s="166"/>
      <c r="L65" s="166"/>
    </row>
    <row r="66" ht="18" customHeight="1" spans="1:12">
      <c r="A66" s="12" t="s">
        <v>128</v>
      </c>
      <c r="B66" s="12" t="s">
        <v>136</v>
      </c>
      <c r="C66" s="12"/>
      <c r="D66" s="12" t="s">
        <v>56</v>
      </c>
      <c r="E66" s="12">
        <f t="shared" si="3"/>
        <v>5</v>
      </c>
      <c r="F66" s="12">
        <v>5</v>
      </c>
      <c r="G66" s="12">
        <v>0</v>
      </c>
      <c r="H66" s="12"/>
      <c r="I66" s="166"/>
      <c r="J66" s="166"/>
      <c r="K66" s="166"/>
      <c r="L66" s="166"/>
    </row>
    <row r="67" ht="18" customHeight="1" spans="1:12">
      <c r="A67" s="12" t="s">
        <v>128</v>
      </c>
      <c r="B67" s="12" t="s">
        <v>137</v>
      </c>
      <c r="C67" s="12"/>
      <c r="D67" s="12" t="s">
        <v>56</v>
      </c>
      <c r="E67" s="12">
        <f t="shared" si="3"/>
        <v>7</v>
      </c>
      <c r="F67" s="12">
        <v>0</v>
      </c>
      <c r="G67" s="12">
        <v>7</v>
      </c>
      <c r="H67" s="12"/>
      <c r="I67" s="166"/>
      <c r="J67" s="166"/>
      <c r="K67" s="166"/>
      <c r="L67" s="166"/>
    </row>
    <row r="68" ht="18" customHeight="1" spans="1:12">
      <c r="A68" s="12" t="s">
        <v>128</v>
      </c>
      <c r="B68" s="12" t="s">
        <v>138</v>
      </c>
      <c r="C68" s="12"/>
      <c r="D68" s="12" t="s">
        <v>56</v>
      </c>
      <c r="E68" s="12">
        <f t="shared" si="3"/>
        <v>2</v>
      </c>
      <c r="F68" s="12">
        <v>2</v>
      </c>
      <c r="G68" s="12">
        <v>0</v>
      </c>
      <c r="H68" s="12"/>
      <c r="I68" s="166"/>
      <c r="J68" s="166"/>
      <c r="K68" s="166"/>
      <c r="L68" s="166"/>
    </row>
    <row r="69" ht="18" customHeight="1" spans="1:12">
      <c r="A69" s="12" t="s">
        <v>128</v>
      </c>
      <c r="B69" s="12" t="s">
        <v>139</v>
      </c>
      <c r="C69" s="12"/>
      <c r="D69" s="12" t="s">
        <v>56</v>
      </c>
      <c r="E69" s="12">
        <f t="shared" si="3"/>
        <v>2</v>
      </c>
      <c r="F69" s="12">
        <v>2</v>
      </c>
      <c r="G69" s="12">
        <v>0</v>
      </c>
      <c r="H69" s="12"/>
      <c r="I69" s="166"/>
      <c r="J69" s="166"/>
      <c r="K69" s="166"/>
      <c r="L69" s="166"/>
    </row>
    <row r="70" ht="18" customHeight="1" spans="1:12">
      <c r="A70" s="111" t="s">
        <v>186</v>
      </c>
      <c r="B70" s="111"/>
      <c r="C70" s="111"/>
      <c r="D70" s="111"/>
      <c r="E70" s="111">
        <f>E71+E72+E73+E74+E75+E76+E77</f>
        <v>41</v>
      </c>
      <c r="F70" s="111">
        <f>F71+F72+F73+F74+F75+F76+F77</f>
        <v>8</v>
      </c>
      <c r="G70" s="111">
        <f>G71+G72+G73+G74+G75+G76+G77</f>
        <v>33</v>
      </c>
      <c r="H70" s="12"/>
      <c r="I70" s="166"/>
      <c r="J70" s="166"/>
      <c r="K70" s="166"/>
      <c r="L70" s="166"/>
    </row>
    <row r="71" ht="18" customHeight="1" spans="1:12">
      <c r="A71" s="12" t="s">
        <v>141</v>
      </c>
      <c r="B71" s="12" t="s">
        <v>142</v>
      </c>
      <c r="C71" s="12"/>
      <c r="D71" s="12" t="s">
        <v>56</v>
      </c>
      <c r="E71" s="12">
        <f t="shared" ref="E71:E77" si="4">F71+G71</f>
        <v>3</v>
      </c>
      <c r="F71" s="12">
        <v>3</v>
      </c>
      <c r="G71" s="12">
        <v>0</v>
      </c>
      <c r="H71" s="12"/>
      <c r="I71" s="166"/>
      <c r="J71" s="166"/>
      <c r="K71" s="166"/>
      <c r="L71" s="166"/>
    </row>
    <row r="72" ht="18" customHeight="1" spans="1:12">
      <c r="A72" s="12" t="s">
        <v>141</v>
      </c>
      <c r="B72" s="12" t="s">
        <v>143</v>
      </c>
      <c r="C72" s="12"/>
      <c r="D72" s="12" t="s">
        <v>56</v>
      </c>
      <c r="E72" s="12">
        <f t="shared" si="4"/>
        <v>5</v>
      </c>
      <c r="F72" s="12">
        <v>5</v>
      </c>
      <c r="G72" s="12">
        <v>0</v>
      </c>
      <c r="H72" s="12"/>
      <c r="I72" s="166"/>
      <c r="J72" s="166"/>
      <c r="K72" s="166"/>
      <c r="L72" s="166"/>
    </row>
    <row r="73" ht="18" customHeight="1" spans="1:12">
      <c r="A73" s="12" t="s">
        <v>141</v>
      </c>
      <c r="B73" s="12" t="s">
        <v>145</v>
      </c>
      <c r="C73" s="12"/>
      <c r="D73" s="12" t="s">
        <v>56</v>
      </c>
      <c r="E73" s="12">
        <f t="shared" si="4"/>
        <v>5</v>
      </c>
      <c r="F73" s="12">
        <v>0</v>
      </c>
      <c r="G73" s="12">
        <v>5</v>
      </c>
      <c r="H73" s="12"/>
      <c r="I73" s="166"/>
      <c r="J73" s="166"/>
      <c r="K73" s="166"/>
      <c r="L73" s="166"/>
    </row>
    <row r="74" ht="18" customHeight="1" spans="1:12">
      <c r="A74" s="12" t="s">
        <v>141</v>
      </c>
      <c r="B74" s="12" t="s">
        <v>146</v>
      </c>
      <c r="C74" s="12"/>
      <c r="D74" s="12" t="s">
        <v>56</v>
      </c>
      <c r="E74" s="12">
        <f t="shared" si="4"/>
        <v>8</v>
      </c>
      <c r="F74" s="12">
        <v>0</v>
      </c>
      <c r="G74" s="12">
        <v>8</v>
      </c>
      <c r="H74" s="12"/>
      <c r="I74" s="166"/>
      <c r="J74" s="166"/>
      <c r="K74" s="166"/>
      <c r="L74" s="166"/>
    </row>
    <row r="75" ht="18" customHeight="1" spans="1:12">
      <c r="A75" s="12" t="s">
        <v>141</v>
      </c>
      <c r="B75" s="12" t="s">
        <v>149</v>
      </c>
      <c r="C75" s="12"/>
      <c r="D75" s="12" t="s">
        <v>56</v>
      </c>
      <c r="E75" s="12">
        <f t="shared" si="4"/>
        <v>8</v>
      </c>
      <c r="F75" s="12">
        <v>0</v>
      </c>
      <c r="G75" s="12">
        <v>8</v>
      </c>
      <c r="H75" s="12"/>
      <c r="I75" s="166"/>
      <c r="J75" s="166"/>
      <c r="K75" s="166"/>
      <c r="L75" s="166"/>
    </row>
    <row r="76" ht="18" customHeight="1" spans="1:12">
      <c r="A76" s="12" t="s">
        <v>141</v>
      </c>
      <c r="B76" s="12" t="s">
        <v>150</v>
      </c>
      <c r="C76" s="12"/>
      <c r="D76" s="12" t="s">
        <v>56</v>
      </c>
      <c r="E76" s="12">
        <f t="shared" si="4"/>
        <v>5</v>
      </c>
      <c r="F76" s="12">
        <v>0</v>
      </c>
      <c r="G76" s="12">
        <v>5</v>
      </c>
      <c r="H76" s="12"/>
      <c r="I76" s="166"/>
      <c r="J76" s="166"/>
      <c r="K76" s="166"/>
      <c r="L76" s="166"/>
    </row>
    <row r="77" ht="23.25" customHeight="1" spans="1:12">
      <c r="A77" s="12" t="s">
        <v>141</v>
      </c>
      <c r="B77" s="12" t="s">
        <v>152</v>
      </c>
      <c r="C77" s="12"/>
      <c r="D77" s="12" t="s">
        <v>56</v>
      </c>
      <c r="E77" s="12">
        <f t="shared" si="4"/>
        <v>7</v>
      </c>
      <c r="F77" s="12">
        <v>0</v>
      </c>
      <c r="G77" s="12">
        <v>7</v>
      </c>
      <c r="H77" s="12"/>
      <c r="I77" s="166"/>
      <c r="J77" s="166"/>
      <c r="K77" s="166"/>
      <c r="L77" s="166"/>
    </row>
    <row r="78" ht="18" customHeight="1" spans="1:12">
      <c r="A78" s="111" t="s">
        <v>192</v>
      </c>
      <c r="B78" s="111"/>
      <c r="C78" s="111"/>
      <c r="D78" s="111"/>
      <c r="E78" s="111">
        <f>E79+E80</f>
        <v>11</v>
      </c>
      <c r="F78" s="111">
        <f>F79+F80</f>
        <v>5</v>
      </c>
      <c r="G78" s="111">
        <f>G79+G80</f>
        <v>6</v>
      </c>
      <c r="H78" s="12"/>
      <c r="I78" s="166"/>
      <c r="J78" s="166"/>
      <c r="K78" s="166"/>
      <c r="L78" s="166"/>
    </row>
    <row r="79" ht="18" customHeight="1" spans="1:12">
      <c r="A79" s="12" t="s">
        <v>154</v>
      </c>
      <c r="B79" s="12" t="s">
        <v>156</v>
      </c>
      <c r="C79" s="12"/>
      <c r="D79" s="12" t="s">
        <v>56</v>
      </c>
      <c r="E79" s="12">
        <f>F79+G79</f>
        <v>6</v>
      </c>
      <c r="F79" s="12">
        <v>0</v>
      </c>
      <c r="G79" s="12">
        <v>6</v>
      </c>
      <c r="H79" s="12"/>
      <c r="I79" s="166"/>
      <c r="J79" s="166"/>
      <c r="K79" s="166"/>
      <c r="L79" s="166"/>
    </row>
    <row r="80" ht="26.25" customHeight="1" spans="1:12">
      <c r="A80" s="12" t="s">
        <v>154</v>
      </c>
      <c r="B80" s="12" t="s">
        <v>158</v>
      </c>
      <c r="C80" s="12"/>
      <c r="D80" s="12" t="s">
        <v>56</v>
      </c>
      <c r="E80" s="12">
        <f>F80+G80</f>
        <v>5</v>
      </c>
      <c r="F80" s="12">
        <v>5</v>
      </c>
      <c r="G80" s="12">
        <v>0</v>
      </c>
      <c r="H80" s="12"/>
      <c r="I80" s="166"/>
      <c r="J80" s="166"/>
      <c r="K80" s="166"/>
      <c r="L80" s="166"/>
    </row>
    <row r="81" ht="18" customHeight="1" spans="1:12">
      <c r="A81" s="111" t="s">
        <v>187</v>
      </c>
      <c r="B81" s="111"/>
      <c r="C81" s="111"/>
      <c r="D81" s="111"/>
      <c r="E81" s="111">
        <f>E82+E83+E84+E85</f>
        <v>26</v>
      </c>
      <c r="F81" s="111">
        <f>F82+F83+F84+F85</f>
        <v>8</v>
      </c>
      <c r="G81" s="111">
        <f>G82+G83+G84+G85</f>
        <v>18</v>
      </c>
      <c r="H81" s="12"/>
      <c r="I81" s="166"/>
      <c r="J81" s="166"/>
      <c r="K81" s="166"/>
      <c r="L81" s="166"/>
    </row>
    <row r="82" ht="18" customHeight="1" spans="1:12">
      <c r="A82" s="12" t="s">
        <v>159</v>
      </c>
      <c r="B82" s="12" t="s">
        <v>160</v>
      </c>
      <c r="C82" s="12"/>
      <c r="D82" s="12" t="s">
        <v>56</v>
      </c>
      <c r="E82" s="12">
        <f>F82+G82</f>
        <v>10</v>
      </c>
      <c r="F82" s="12">
        <v>0</v>
      </c>
      <c r="G82" s="12">
        <v>10</v>
      </c>
      <c r="H82" s="12"/>
      <c r="I82" s="166"/>
      <c r="J82" s="166"/>
      <c r="K82" s="166"/>
      <c r="L82" s="166"/>
    </row>
    <row r="83" ht="18" customHeight="1" spans="1:12">
      <c r="A83" s="12" t="s">
        <v>159</v>
      </c>
      <c r="B83" s="12" t="s">
        <v>161</v>
      </c>
      <c r="C83" s="12"/>
      <c r="D83" s="12" t="s">
        <v>56</v>
      </c>
      <c r="E83" s="12">
        <f>F83+G83</f>
        <v>5</v>
      </c>
      <c r="F83" s="12">
        <v>5</v>
      </c>
      <c r="G83" s="12">
        <v>0</v>
      </c>
      <c r="H83" s="12"/>
      <c r="I83" s="166"/>
      <c r="J83" s="166"/>
      <c r="K83" s="166"/>
      <c r="L83" s="166"/>
    </row>
    <row r="84" ht="18" customHeight="1" spans="1:12">
      <c r="A84" s="12" t="s">
        <v>159</v>
      </c>
      <c r="B84" s="12" t="s">
        <v>162</v>
      </c>
      <c r="C84" s="12"/>
      <c r="D84" s="12" t="s">
        <v>56</v>
      </c>
      <c r="E84" s="12">
        <f>F84+G84</f>
        <v>8</v>
      </c>
      <c r="F84" s="12">
        <v>0</v>
      </c>
      <c r="G84" s="12">
        <v>8</v>
      </c>
      <c r="H84" s="12"/>
      <c r="I84" s="166"/>
      <c r="J84" s="166"/>
      <c r="K84" s="166"/>
      <c r="L84" s="166"/>
    </row>
    <row r="85" ht="18" customHeight="1" spans="1:12">
      <c r="A85" s="12" t="s">
        <v>159</v>
      </c>
      <c r="B85" s="12" t="s">
        <v>163</v>
      </c>
      <c r="C85" s="12"/>
      <c r="D85" s="12" t="s">
        <v>56</v>
      </c>
      <c r="E85" s="12">
        <f>F85+G85</f>
        <v>3</v>
      </c>
      <c r="F85" s="12">
        <v>3</v>
      </c>
      <c r="G85" s="12">
        <v>0</v>
      </c>
      <c r="H85" s="12"/>
      <c r="I85" s="166"/>
      <c r="J85" s="166"/>
      <c r="K85" s="166"/>
      <c r="L85" s="166"/>
    </row>
    <row r="86" ht="18" customHeight="1" spans="1:12">
      <c r="A86" s="111" t="s">
        <v>193</v>
      </c>
      <c r="B86" s="111"/>
      <c r="C86" s="111"/>
      <c r="D86" s="111"/>
      <c r="E86" s="111">
        <f>E87</f>
        <v>10</v>
      </c>
      <c r="F86" s="111">
        <f>F87</f>
        <v>0</v>
      </c>
      <c r="G86" s="111">
        <f>G87</f>
        <v>10</v>
      </c>
      <c r="H86" s="12"/>
      <c r="I86" s="166"/>
      <c r="J86" s="166"/>
      <c r="K86" s="166"/>
      <c r="L86" s="166"/>
    </row>
    <row r="87" ht="26.25" customHeight="1" spans="1:12">
      <c r="A87" s="12" t="s">
        <v>165</v>
      </c>
      <c r="B87" s="12" t="s">
        <v>194</v>
      </c>
      <c r="C87" s="12"/>
      <c r="D87" s="12" t="s">
        <v>56</v>
      </c>
      <c r="E87" s="12">
        <f>F87+G87</f>
        <v>10</v>
      </c>
      <c r="F87" s="12">
        <v>0</v>
      </c>
      <c r="G87" s="12">
        <v>10</v>
      </c>
      <c r="H87" s="12"/>
      <c r="I87" s="166"/>
      <c r="J87" s="166"/>
      <c r="K87" s="166"/>
      <c r="L87" s="166"/>
    </row>
  </sheetData>
  <mergeCells count="24">
    <mergeCell ref="A1:H1"/>
    <mergeCell ref="G2:H2"/>
    <mergeCell ref="E3:G3"/>
    <mergeCell ref="C5:D5"/>
    <mergeCell ref="A7:D7"/>
    <mergeCell ref="A11:D11"/>
    <mergeCell ref="A16:D16"/>
    <mergeCell ref="A21:D21"/>
    <mergeCell ref="A26:D26"/>
    <mergeCell ref="A33:D33"/>
    <mergeCell ref="A42:D42"/>
    <mergeCell ref="A48:D48"/>
    <mergeCell ref="A53:D53"/>
    <mergeCell ref="A61:D61"/>
    <mergeCell ref="A70:D70"/>
    <mergeCell ref="A78:D78"/>
    <mergeCell ref="A81:D81"/>
    <mergeCell ref="A86:D86"/>
    <mergeCell ref="A3:A4"/>
    <mergeCell ref="B3:B4"/>
    <mergeCell ref="C3:C4"/>
    <mergeCell ref="D3:D4"/>
    <mergeCell ref="H3:H4"/>
    <mergeCell ref="A5:B6"/>
  </mergeCells>
  <printOptions horizontalCentered="1"/>
  <pageMargins left="0.511811023622047" right="0.511811023622047" top="0.551181102362205" bottom="0.551181102362205" header="0.31496062992126" footer="0.31496062992126"/>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showZeros="0" workbookViewId="0">
      <pane xSplit="4" ySplit="4" topLeftCell="E13" activePane="bottomRight" state="frozen"/>
      <selection/>
      <selection pane="topRight"/>
      <selection pane="bottomLeft"/>
      <selection pane="bottomRight" activeCell="F18" sqref="F18"/>
    </sheetView>
  </sheetViews>
  <sheetFormatPr defaultColWidth="9" defaultRowHeight="14"/>
  <cols>
    <col min="1" max="3" width="13.5" style="1" customWidth="1"/>
    <col min="4" max="4" width="20.5" style="1" customWidth="1"/>
    <col min="5" max="10" width="11.1272727272727" style="1" customWidth="1"/>
    <col min="11" max="16384" width="9" style="1"/>
  </cols>
  <sheetData>
    <row r="1" ht="40.5" customHeight="1" spans="1:10">
      <c r="A1" s="162" t="s">
        <v>195</v>
      </c>
      <c r="B1" s="163"/>
      <c r="C1" s="163"/>
      <c r="D1" s="163"/>
      <c r="E1" s="163"/>
      <c r="F1" s="163"/>
      <c r="G1" s="163"/>
      <c r="H1" s="163"/>
      <c r="I1" s="163"/>
      <c r="J1" s="163"/>
    </row>
    <row r="2" ht="20.1" customHeight="1" spans="1:10">
      <c r="A2" s="164" t="s">
        <v>169</v>
      </c>
      <c r="B2" s="164"/>
      <c r="C2" s="164"/>
      <c r="D2" s="164"/>
      <c r="E2" s="164"/>
      <c r="F2" s="164"/>
      <c r="G2" s="164"/>
      <c r="H2" s="164"/>
      <c r="I2" s="164"/>
      <c r="J2" s="164"/>
    </row>
    <row r="3" ht="20.1" customHeight="1" spans="1:10">
      <c r="A3" s="165" t="s">
        <v>34</v>
      </c>
      <c r="B3" s="165" t="s">
        <v>170</v>
      </c>
      <c r="C3" s="165" t="s">
        <v>36</v>
      </c>
      <c r="D3" s="165" t="s">
        <v>37</v>
      </c>
      <c r="E3" s="165" t="s">
        <v>196</v>
      </c>
      <c r="F3" s="165"/>
      <c r="G3" s="165"/>
      <c r="H3" s="165"/>
      <c r="I3" s="165"/>
      <c r="J3" s="165" t="s">
        <v>39</v>
      </c>
    </row>
    <row r="4" ht="24" spans="1:10">
      <c r="A4" s="165"/>
      <c r="B4" s="165"/>
      <c r="C4" s="165"/>
      <c r="D4" s="165"/>
      <c r="E4" s="12" t="s">
        <v>40</v>
      </c>
      <c r="F4" s="12" t="s">
        <v>197</v>
      </c>
      <c r="G4" s="12" t="s">
        <v>198</v>
      </c>
      <c r="H4" s="12" t="s">
        <v>16</v>
      </c>
      <c r="I4" s="12" t="s">
        <v>199</v>
      </c>
      <c r="J4" s="165"/>
    </row>
    <row r="5" ht="20.1" customHeight="1" spans="1:10">
      <c r="A5" s="111" t="s">
        <v>48</v>
      </c>
      <c r="B5" s="111"/>
      <c r="C5" s="111" t="s">
        <v>49</v>
      </c>
      <c r="D5" s="111"/>
      <c r="E5" s="111">
        <f>E6+E7</f>
        <v>244</v>
      </c>
      <c r="F5" s="111">
        <f>F6+F7</f>
        <v>47</v>
      </c>
      <c r="G5" s="111">
        <f>G6+G7</f>
        <v>75</v>
      </c>
      <c r="H5" s="111">
        <f>H6+H7</f>
        <v>47</v>
      </c>
      <c r="I5" s="111">
        <f>I6+I7</f>
        <v>75</v>
      </c>
      <c r="J5" s="12"/>
    </row>
    <row r="6" ht="20.1" customHeight="1" spans="1:10">
      <c r="A6" s="111"/>
      <c r="B6" s="111"/>
      <c r="C6" s="111" t="s">
        <v>50</v>
      </c>
      <c r="D6" s="111" t="s">
        <v>189</v>
      </c>
      <c r="E6" s="111">
        <f>E9+E11+E12+E14+E16+E17+E18+E20+E21+E22+E24+E25+E27+E29+E30+E31+E33+E41+E42+E44+E45</f>
        <v>234</v>
      </c>
      <c r="F6" s="111">
        <f>F9+F11+F12+F14+F16+F17+F18+F20+F21+F22+F24+F25+F27+F29+F30+F31+F33+F41+F42+F44+F45</f>
        <v>47</v>
      </c>
      <c r="G6" s="111">
        <f>G9+G11+G12+G14+G16+G17+G18+G20+G21+G22+G24+G25+G27+G29+G30+G31+G33+G41+G42+G44+G45</f>
        <v>75</v>
      </c>
      <c r="H6" s="111">
        <f>H9+H11+H12+H14+H16+H17+H18+H20+H21+H22+H24+H25+H27+H29+H30+H31+H33+H41+H42+H44+H45</f>
        <v>47</v>
      </c>
      <c r="I6" s="111">
        <f>I9+I11+I12+I14+I16+I17+I18+I20+I21+I22+I24+I25+I27+I29+I30+I31+I33+I41+I42+I44+I45</f>
        <v>65</v>
      </c>
      <c r="J6" s="12"/>
    </row>
    <row r="7" ht="20.1" customHeight="1" spans="1:10">
      <c r="A7" s="111"/>
      <c r="B7" s="111"/>
      <c r="C7" s="111"/>
      <c r="D7" s="111" t="s">
        <v>200</v>
      </c>
      <c r="E7" s="111">
        <f>E35+E36+E37+E38+E39</f>
        <v>10</v>
      </c>
      <c r="F7" s="111">
        <f>F35+F36+F37+F38+F39</f>
        <v>0</v>
      </c>
      <c r="G7" s="111">
        <f>G35+G36+G37+G38+G39</f>
        <v>0</v>
      </c>
      <c r="H7" s="111">
        <f>H35+H36+H37+H38+H39</f>
        <v>0</v>
      </c>
      <c r="I7" s="111">
        <f>I35+I36+I37+I38+I39</f>
        <v>10</v>
      </c>
      <c r="J7" s="12"/>
    </row>
    <row r="8" ht="20.1" customHeight="1" spans="1:10">
      <c r="A8" s="111" t="s">
        <v>175</v>
      </c>
      <c r="B8" s="111"/>
      <c r="C8" s="111"/>
      <c r="D8" s="111"/>
      <c r="E8" s="111">
        <f>E9</f>
        <v>10</v>
      </c>
      <c r="F8" s="111">
        <f>F9</f>
        <v>0</v>
      </c>
      <c r="G8" s="111">
        <f>G9</f>
        <v>10</v>
      </c>
      <c r="H8" s="111">
        <f>H9</f>
        <v>0</v>
      </c>
      <c r="I8" s="111">
        <f>I9</f>
        <v>0</v>
      </c>
      <c r="J8" s="12"/>
    </row>
    <row r="9" ht="20.1" customHeight="1" spans="1:10">
      <c r="A9" s="12" t="s">
        <v>59</v>
      </c>
      <c r="B9" s="12" t="s">
        <v>63</v>
      </c>
      <c r="C9" s="12"/>
      <c r="D9" s="12" t="s">
        <v>56</v>
      </c>
      <c r="E9" s="12">
        <f>F9+G9+H9+I9</f>
        <v>10</v>
      </c>
      <c r="F9" s="12">
        <v>0</v>
      </c>
      <c r="G9" s="12">
        <v>10</v>
      </c>
      <c r="H9" s="12">
        <v>0</v>
      </c>
      <c r="I9" s="12">
        <v>0</v>
      </c>
      <c r="J9" s="12"/>
    </row>
    <row r="10" ht="20.1" customHeight="1" spans="1:10">
      <c r="A10" s="111" t="s">
        <v>176</v>
      </c>
      <c r="B10" s="111"/>
      <c r="C10" s="111"/>
      <c r="D10" s="111"/>
      <c r="E10" s="111">
        <f>E11+E12</f>
        <v>21</v>
      </c>
      <c r="F10" s="111">
        <f>F11+F12</f>
        <v>0</v>
      </c>
      <c r="G10" s="111">
        <f>G11+G12</f>
        <v>21</v>
      </c>
      <c r="H10" s="111">
        <f>H11+H12</f>
        <v>0</v>
      </c>
      <c r="I10" s="111">
        <f>I11+I12</f>
        <v>0</v>
      </c>
      <c r="J10" s="12"/>
    </row>
    <row r="11" ht="20.1" customHeight="1" spans="1:10">
      <c r="A11" s="12" t="s">
        <v>64</v>
      </c>
      <c r="B11" s="12" t="s">
        <v>67</v>
      </c>
      <c r="C11" s="12"/>
      <c r="D11" s="12" t="s">
        <v>56</v>
      </c>
      <c r="E11" s="12">
        <f>F11+G11+H11+I11</f>
        <v>14</v>
      </c>
      <c r="F11" s="12">
        <v>0</v>
      </c>
      <c r="G11" s="12">
        <v>14</v>
      </c>
      <c r="H11" s="12">
        <v>0</v>
      </c>
      <c r="I11" s="12">
        <v>0</v>
      </c>
      <c r="J11" s="12"/>
    </row>
    <row r="12" ht="20.1" customHeight="1" spans="1:10">
      <c r="A12" s="12" t="s">
        <v>64</v>
      </c>
      <c r="B12" s="12" t="s">
        <v>68</v>
      </c>
      <c r="C12" s="12"/>
      <c r="D12" s="12" t="s">
        <v>56</v>
      </c>
      <c r="E12" s="12">
        <f>F12+G12+H12+I12</f>
        <v>7</v>
      </c>
      <c r="F12" s="12">
        <v>0</v>
      </c>
      <c r="G12" s="12">
        <v>7</v>
      </c>
      <c r="H12" s="12">
        <v>0</v>
      </c>
      <c r="I12" s="12">
        <v>0</v>
      </c>
      <c r="J12" s="12"/>
    </row>
    <row r="13" ht="20.1" customHeight="1" spans="1:10">
      <c r="A13" s="111" t="s">
        <v>178</v>
      </c>
      <c r="B13" s="111"/>
      <c r="C13" s="111"/>
      <c r="D13" s="111"/>
      <c r="E13" s="111">
        <f>E14</f>
        <v>10</v>
      </c>
      <c r="F13" s="111">
        <f>F14</f>
        <v>0</v>
      </c>
      <c r="G13" s="111">
        <f>G14</f>
        <v>10</v>
      </c>
      <c r="H13" s="111">
        <f>H14</f>
        <v>0</v>
      </c>
      <c r="I13" s="111">
        <f>I14</f>
        <v>0</v>
      </c>
      <c r="J13" s="12"/>
    </row>
    <row r="14" ht="20.1" customHeight="1" spans="1:10">
      <c r="A14" s="12" t="s">
        <v>70</v>
      </c>
      <c r="B14" s="12" t="s">
        <v>80</v>
      </c>
      <c r="C14" s="12"/>
      <c r="D14" s="12" t="s">
        <v>56</v>
      </c>
      <c r="E14" s="12">
        <f>F14+G14+H14+I14</f>
        <v>10</v>
      </c>
      <c r="F14" s="12">
        <v>0</v>
      </c>
      <c r="G14" s="12">
        <v>10</v>
      </c>
      <c r="H14" s="12">
        <v>0</v>
      </c>
      <c r="I14" s="12">
        <v>0</v>
      </c>
      <c r="J14" s="12"/>
    </row>
    <row r="15" ht="20.1" customHeight="1" spans="1:10">
      <c r="A15" s="111" t="s">
        <v>179</v>
      </c>
      <c r="B15" s="111"/>
      <c r="C15" s="111"/>
      <c r="D15" s="111"/>
      <c r="E15" s="111">
        <f>E16+E17+E18</f>
        <v>46</v>
      </c>
      <c r="F15" s="111">
        <f>F16+F17+F18</f>
        <v>0</v>
      </c>
      <c r="G15" s="111">
        <f>G16+G17+G18</f>
        <v>0</v>
      </c>
      <c r="H15" s="111">
        <f>H16+H17+H18</f>
        <v>46</v>
      </c>
      <c r="I15" s="111">
        <f>I16+I17+I18</f>
        <v>0</v>
      </c>
      <c r="J15" s="12"/>
    </row>
    <row r="16" ht="20.1" customHeight="1" spans="1:10">
      <c r="A16" s="12" t="s">
        <v>82</v>
      </c>
      <c r="B16" s="12" t="s">
        <v>86</v>
      </c>
      <c r="C16" s="12"/>
      <c r="D16" s="12" t="s">
        <v>56</v>
      </c>
      <c r="E16" s="12">
        <f>F16+G16+H16+I16</f>
        <v>30</v>
      </c>
      <c r="F16" s="12">
        <v>0</v>
      </c>
      <c r="G16" s="12">
        <v>0</v>
      </c>
      <c r="H16" s="12">
        <v>30</v>
      </c>
      <c r="I16" s="12">
        <v>0</v>
      </c>
      <c r="J16" s="12"/>
    </row>
    <row r="17" ht="20.1" customHeight="1" spans="1:10">
      <c r="A17" s="12" t="s">
        <v>82</v>
      </c>
      <c r="B17" s="12" t="s">
        <v>88</v>
      </c>
      <c r="C17" s="12"/>
      <c r="D17" s="12" t="s">
        <v>56</v>
      </c>
      <c r="E17" s="12">
        <f>F17+G17+H17+I17</f>
        <v>10</v>
      </c>
      <c r="F17" s="12">
        <v>0</v>
      </c>
      <c r="G17" s="12">
        <v>0</v>
      </c>
      <c r="H17" s="12">
        <v>10</v>
      </c>
      <c r="I17" s="12">
        <v>0</v>
      </c>
      <c r="J17" s="12"/>
    </row>
    <row r="18" ht="20.1" customHeight="1" spans="1:10">
      <c r="A18" s="12" t="s">
        <v>82</v>
      </c>
      <c r="B18" s="12" t="s">
        <v>94</v>
      </c>
      <c r="C18" s="12"/>
      <c r="D18" s="12" t="s">
        <v>56</v>
      </c>
      <c r="E18" s="12">
        <f>F18+G18+H18+I18</f>
        <v>6</v>
      </c>
      <c r="F18" s="12">
        <v>0</v>
      </c>
      <c r="G18" s="12">
        <v>0</v>
      </c>
      <c r="H18" s="12">
        <v>6</v>
      </c>
      <c r="I18" s="12">
        <v>0</v>
      </c>
      <c r="J18" s="12"/>
    </row>
    <row r="19" ht="20.1" customHeight="1" spans="1:10">
      <c r="A19" s="111" t="s">
        <v>180</v>
      </c>
      <c r="B19" s="111"/>
      <c r="C19" s="111"/>
      <c r="D19" s="111"/>
      <c r="E19" s="111">
        <f>E20+E21+E22</f>
        <v>17</v>
      </c>
      <c r="F19" s="111">
        <f>F20+F21+F22</f>
        <v>17</v>
      </c>
      <c r="G19" s="111">
        <f>G20+G21+G22</f>
        <v>0</v>
      </c>
      <c r="H19" s="111">
        <f>H20+H21+H22</f>
        <v>0</v>
      </c>
      <c r="I19" s="111">
        <f>I20+I21+I22</f>
        <v>0</v>
      </c>
      <c r="J19" s="12"/>
    </row>
    <row r="20" ht="20.1" customHeight="1" spans="1:10">
      <c r="A20" s="12" t="s">
        <v>95</v>
      </c>
      <c r="B20" s="12" t="s">
        <v>97</v>
      </c>
      <c r="C20" s="12"/>
      <c r="D20" s="12" t="s">
        <v>56</v>
      </c>
      <c r="E20" s="12">
        <f>F20+G20+H20+I20</f>
        <v>5</v>
      </c>
      <c r="F20" s="12">
        <v>5</v>
      </c>
      <c r="G20" s="12">
        <v>0</v>
      </c>
      <c r="H20" s="12">
        <v>0</v>
      </c>
      <c r="I20" s="12">
        <v>0</v>
      </c>
      <c r="J20" s="12"/>
    </row>
    <row r="21" ht="20.1" customHeight="1" spans="1:10">
      <c r="A21" s="12" t="s">
        <v>95</v>
      </c>
      <c r="B21" s="12" t="s">
        <v>99</v>
      </c>
      <c r="C21" s="12"/>
      <c r="D21" s="12" t="s">
        <v>56</v>
      </c>
      <c r="E21" s="12">
        <f>F21+G21+H21+I21</f>
        <v>10</v>
      </c>
      <c r="F21" s="12">
        <v>10</v>
      </c>
      <c r="G21" s="12">
        <v>0</v>
      </c>
      <c r="H21" s="12">
        <v>0</v>
      </c>
      <c r="I21" s="12">
        <v>0</v>
      </c>
      <c r="J21" s="12"/>
    </row>
    <row r="22" ht="20.1" customHeight="1" spans="1:10">
      <c r="A22" s="12" t="s">
        <v>95</v>
      </c>
      <c r="B22" s="12" t="s">
        <v>103</v>
      </c>
      <c r="C22" s="12"/>
      <c r="D22" s="12" t="s">
        <v>56</v>
      </c>
      <c r="E22" s="12">
        <f>F22+G22+H22+I22</f>
        <v>2</v>
      </c>
      <c r="F22" s="12">
        <v>2</v>
      </c>
      <c r="G22" s="12">
        <v>0</v>
      </c>
      <c r="H22" s="12">
        <v>0</v>
      </c>
      <c r="I22" s="12">
        <v>0</v>
      </c>
      <c r="J22" s="12"/>
    </row>
    <row r="23" ht="20.1" customHeight="1" spans="1:10">
      <c r="A23" s="111" t="s">
        <v>182</v>
      </c>
      <c r="B23" s="111"/>
      <c r="C23" s="111"/>
      <c r="D23" s="111"/>
      <c r="E23" s="111">
        <f>E24+E25</f>
        <v>8</v>
      </c>
      <c r="F23" s="111">
        <f>F24+F25</f>
        <v>8</v>
      </c>
      <c r="G23" s="111">
        <f>G24+G25</f>
        <v>0</v>
      </c>
      <c r="H23" s="111">
        <f>H24+H25</f>
        <v>0</v>
      </c>
      <c r="I23" s="111">
        <f>I24+I25</f>
        <v>0</v>
      </c>
      <c r="J23" s="12"/>
    </row>
    <row r="24" ht="20.1" customHeight="1" spans="1:10">
      <c r="A24" s="12" t="s">
        <v>104</v>
      </c>
      <c r="B24" s="12" t="s">
        <v>109</v>
      </c>
      <c r="C24" s="12"/>
      <c r="D24" s="12" t="s">
        <v>56</v>
      </c>
      <c r="E24" s="12">
        <f>F24+G24+H24+I24</f>
        <v>5</v>
      </c>
      <c r="F24" s="12">
        <v>5</v>
      </c>
      <c r="G24" s="12">
        <v>0</v>
      </c>
      <c r="H24" s="12">
        <v>0</v>
      </c>
      <c r="I24" s="12">
        <v>0</v>
      </c>
      <c r="J24" s="12"/>
    </row>
    <row r="25" ht="20.1" customHeight="1" spans="1:10">
      <c r="A25" s="12" t="s">
        <v>104</v>
      </c>
      <c r="B25" s="12" t="s">
        <v>110</v>
      </c>
      <c r="C25" s="12"/>
      <c r="D25" s="12" t="s">
        <v>56</v>
      </c>
      <c r="E25" s="12">
        <f>F25+G25+H25+I25</f>
        <v>3</v>
      </c>
      <c r="F25" s="12">
        <v>3</v>
      </c>
      <c r="G25" s="12">
        <v>0</v>
      </c>
      <c r="H25" s="12">
        <v>0</v>
      </c>
      <c r="I25" s="12">
        <v>0</v>
      </c>
      <c r="J25" s="12"/>
    </row>
    <row r="26" ht="20.1" customHeight="1" spans="1:10">
      <c r="A26" s="111" t="s">
        <v>184</v>
      </c>
      <c r="B26" s="111"/>
      <c r="C26" s="111"/>
      <c r="D26" s="111"/>
      <c r="E26" s="111">
        <f>E27</f>
        <v>3</v>
      </c>
      <c r="F26" s="111">
        <f>F27</f>
        <v>3</v>
      </c>
      <c r="G26" s="111">
        <f>G27</f>
        <v>0</v>
      </c>
      <c r="H26" s="111">
        <f>H27</f>
        <v>0</v>
      </c>
      <c r="I26" s="111">
        <f>I27</f>
        <v>0</v>
      </c>
      <c r="J26" s="12"/>
    </row>
    <row r="27" ht="20.1" customHeight="1" spans="1:10">
      <c r="A27" s="12" t="s">
        <v>118</v>
      </c>
      <c r="B27" s="12" t="s">
        <v>119</v>
      </c>
      <c r="C27" s="12"/>
      <c r="D27" s="12" t="s">
        <v>56</v>
      </c>
      <c r="E27" s="12">
        <f>F27+G27+H27+I27</f>
        <v>3</v>
      </c>
      <c r="F27" s="12">
        <v>3</v>
      </c>
      <c r="G27" s="12">
        <v>0</v>
      </c>
      <c r="H27" s="12">
        <v>0</v>
      </c>
      <c r="I27" s="12">
        <v>0</v>
      </c>
      <c r="J27" s="12"/>
    </row>
    <row r="28" ht="20.1" customHeight="1" spans="1:10">
      <c r="A28" s="111" t="s">
        <v>185</v>
      </c>
      <c r="B28" s="111"/>
      <c r="C28" s="111"/>
      <c r="D28" s="111"/>
      <c r="E28" s="111">
        <f>E29+E30+E31</f>
        <v>11</v>
      </c>
      <c r="F28" s="111">
        <f>F29+F30+F31</f>
        <v>0</v>
      </c>
      <c r="G28" s="111">
        <f>G29+G30+G31</f>
        <v>10</v>
      </c>
      <c r="H28" s="111">
        <f>H29+H30+H31</f>
        <v>1</v>
      </c>
      <c r="I28" s="111">
        <f>I29+I30+I31</f>
        <v>0</v>
      </c>
      <c r="J28" s="12"/>
    </row>
    <row r="29" ht="20.1" customHeight="1" spans="1:10">
      <c r="A29" s="12" t="s">
        <v>128</v>
      </c>
      <c r="B29" s="12" t="s">
        <v>138</v>
      </c>
      <c r="C29" s="12"/>
      <c r="D29" s="12" t="s">
        <v>56</v>
      </c>
      <c r="E29" s="12">
        <f>F29+G29+H29+I29</f>
        <v>1</v>
      </c>
      <c r="F29" s="12">
        <v>0</v>
      </c>
      <c r="G29" s="12">
        <v>0</v>
      </c>
      <c r="H29" s="12">
        <v>1</v>
      </c>
      <c r="I29" s="12">
        <v>0</v>
      </c>
      <c r="J29" s="12"/>
    </row>
    <row r="30" ht="20.1" customHeight="1" spans="1:10">
      <c r="A30" s="12" t="s">
        <v>128</v>
      </c>
      <c r="B30" s="12" t="s">
        <v>139</v>
      </c>
      <c r="C30" s="12"/>
      <c r="D30" s="12" t="s">
        <v>56</v>
      </c>
      <c r="E30" s="12">
        <f>F30+G30+H30+I30</f>
        <v>7</v>
      </c>
      <c r="F30" s="12">
        <v>0</v>
      </c>
      <c r="G30" s="12">
        <v>7</v>
      </c>
      <c r="H30" s="12">
        <v>0</v>
      </c>
      <c r="I30" s="12">
        <v>0</v>
      </c>
      <c r="J30" s="12"/>
    </row>
    <row r="31" ht="20.1" customHeight="1" spans="1:10">
      <c r="A31" s="12" t="s">
        <v>128</v>
      </c>
      <c r="B31" s="12" t="s">
        <v>140</v>
      </c>
      <c r="C31" s="12"/>
      <c r="D31" s="12" t="s">
        <v>56</v>
      </c>
      <c r="E31" s="12">
        <f>F31+G31+H31+I31</f>
        <v>3</v>
      </c>
      <c r="F31" s="12">
        <v>0</v>
      </c>
      <c r="G31" s="12">
        <v>3</v>
      </c>
      <c r="H31" s="12">
        <v>0</v>
      </c>
      <c r="I31" s="12">
        <v>0</v>
      </c>
      <c r="J31" s="12"/>
    </row>
    <row r="32" ht="20.1" customHeight="1" spans="1:10">
      <c r="A32" s="111" t="s">
        <v>186</v>
      </c>
      <c r="B32" s="111"/>
      <c r="C32" s="111"/>
      <c r="D32" s="111"/>
      <c r="E32" s="111">
        <f>E33</f>
        <v>20</v>
      </c>
      <c r="F32" s="111">
        <f>F33</f>
        <v>0</v>
      </c>
      <c r="G32" s="111">
        <f>G33</f>
        <v>20</v>
      </c>
      <c r="H32" s="111">
        <f>H33</f>
        <v>0</v>
      </c>
      <c r="I32" s="111">
        <f>I33</f>
        <v>0</v>
      </c>
      <c r="J32" s="12"/>
    </row>
    <row r="33" ht="20.1" customHeight="1" spans="1:10">
      <c r="A33" s="12" t="s">
        <v>141</v>
      </c>
      <c r="B33" s="12" t="s">
        <v>148</v>
      </c>
      <c r="C33" s="12"/>
      <c r="D33" s="12" t="s">
        <v>56</v>
      </c>
      <c r="E33" s="12">
        <f>F33+G33+H33+I33</f>
        <v>20</v>
      </c>
      <c r="F33" s="12">
        <v>0</v>
      </c>
      <c r="G33" s="12">
        <v>20</v>
      </c>
      <c r="H33" s="12">
        <v>0</v>
      </c>
      <c r="I33" s="12">
        <v>0</v>
      </c>
      <c r="J33" s="12"/>
    </row>
    <row r="34" ht="20.1" customHeight="1" spans="1:10">
      <c r="A34" s="111" t="s">
        <v>192</v>
      </c>
      <c r="B34" s="111"/>
      <c r="C34" s="111"/>
      <c r="D34" s="111"/>
      <c r="E34" s="111">
        <f>E35+E36+E37+E38+E39</f>
        <v>10</v>
      </c>
      <c r="F34" s="111">
        <f>F35+F36+F37+F38+F39</f>
        <v>0</v>
      </c>
      <c r="G34" s="111">
        <f>G35+G36+G37+G38+G39</f>
        <v>0</v>
      </c>
      <c r="H34" s="111">
        <f>H35+H36+H37+H38+H39</f>
        <v>0</v>
      </c>
      <c r="I34" s="111">
        <f>I35+I36+I37+I38+I39</f>
        <v>10</v>
      </c>
      <c r="J34" s="12"/>
    </row>
    <row r="35" ht="20.1" customHeight="1" spans="1:10">
      <c r="A35" s="12" t="s">
        <v>154</v>
      </c>
      <c r="B35" s="12" t="s">
        <v>155</v>
      </c>
      <c r="C35" s="12" t="s">
        <v>201</v>
      </c>
      <c r="D35" s="12" t="s">
        <v>124</v>
      </c>
      <c r="E35" s="12">
        <f>F35+G35+H35+I35</f>
        <v>2</v>
      </c>
      <c r="F35" s="12">
        <v>0</v>
      </c>
      <c r="G35" s="12">
        <v>0</v>
      </c>
      <c r="H35" s="12">
        <v>0</v>
      </c>
      <c r="I35" s="12">
        <v>2</v>
      </c>
      <c r="J35" s="12"/>
    </row>
    <row r="36" ht="20.1" customHeight="1" spans="1:10">
      <c r="A36" s="12" t="s">
        <v>154</v>
      </c>
      <c r="B36" s="12" t="s">
        <v>155</v>
      </c>
      <c r="C36" s="12" t="s">
        <v>202</v>
      </c>
      <c r="D36" s="12" t="s">
        <v>124</v>
      </c>
      <c r="E36" s="12">
        <f>F36+G36+H36+I36</f>
        <v>2</v>
      </c>
      <c r="F36" s="12">
        <v>0</v>
      </c>
      <c r="G36" s="12">
        <v>0</v>
      </c>
      <c r="H36" s="12">
        <v>0</v>
      </c>
      <c r="I36" s="12">
        <v>2</v>
      </c>
      <c r="J36" s="12"/>
    </row>
    <row r="37" ht="20.1" customHeight="1" spans="1:10">
      <c r="A37" s="12" t="s">
        <v>154</v>
      </c>
      <c r="B37" s="12" t="s">
        <v>155</v>
      </c>
      <c r="C37" s="12" t="s">
        <v>203</v>
      </c>
      <c r="D37" s="12" t="s">
        <v>124</v>
      </c>
      <c r="E37" s="12">
        <f>F37+G37+H37+I37</f>
        <v>2</v>
      </c>
      <c r="F37" s="12">
        <v>0</v>
      </c>
      <c r="G37" s="12">
        <v>0</v>
      </c>
      <c r="H37" s="12">
        <v>0</v>
      </c>
      <c r="I37" s="12">
        <v>2</v>
      </c>
      <c r="J37" s="12"/>
    </row>
    <row r="38" ht="20.1" customHeight="1" spans="1:10">
      <c r="A38" s="12" t="s">
        <v>154</v>
      </c>
      <c r="B38" s="12" t="s">
        <v>155</v>
      </c>
      <c r="C38" s="12" t="s">
        <v>204</v>
      </c>
      <c r="D38" s="12" t="s">
        <v>124</v>
      </c>
      <c r="E38" s="12">
        <f>F38+G38+H38+I38</f>
        <v>2</v>
      </c>
      <c r="F38" s="12">
        <v>0</v>
      </c>
      <c r="G38" s="12">
        <v>0</v>
      </c>
      <c r="H38" s="12">
        <v>0</v>
      </c>
      <c r="I38" s="12">
        <v>2</v>
      </c>
      <c r="J38" s="12"/>
    </row>
    <row r="39" ht="20.1" customHeight="1" spans="1:10">
      <c r="A39" s="12" t="s">
        <v>154</v>
      </c>
      <c r="B39" s="12" t="s">
        <v>155</v>
      </c>
      <c r="C39" s="12" t="s">
        <v>205</v>
      </c>
      <c r="D39" s="12" t="s">
        <v>124</v>
      </c>
      <c r="E39" s="12">
        <f>F39+G39+H39+I39</f>
        <v>2</v>
      </c>
      <c r="F39" s="12">
        <v>0</v>
      </c>
      <c r="G39" s="12">
        <v>0</v>
      </c>
      <c r="H39" s="12">
        <v>0</v>
      </c>
      <c r="I39" s="12">
        <v>2</v>
      </c>
      <c r="J39" s="12"/>
    </row>
    <row r="40" ht="20.1" customHeight="1" spans="1:10">
      <c r="A40" s="111" t="s">
        <v>187</v>
      </c>
      <c r="B40" s="111"/>
      <c r="C40" s="111"/>
      <c r="D40" s="111"/>
      <c r="E40" s="111">
        <f>E41+E42</f>
        <v>25</v>
      </c>
      <c r="F40" s="111">
        <f>F41+F42</f>
        <v>0</v>
      </c>
      <c r="G40" s="111">
        <f>G41+G42</f>
        <v>0</v>
      </c>
      <c r="H40" s="111">
        <f>H41+H42</f>
        <v>0</v>
      </c>
      <c r="I40" s="111">
        <f>I41+I42</f>
        <v>25</v>
      </c>
      <c r="J40" s="12"/>
    </row>
    <row r="41" ht="20.1" customHeight="1" spans="1:10">
      <c r="A41" s="12" t="s">
        <v>159</v>
      </c>
      <c r="B41" s="12" t="s">
        <v>162</v>
      </c>
      <c r="C41" s="12"/>
      <c r="D41" s="12" t="s">
        <v>56</v>
      </c>
      <c r="E41" s="12">
        <f>F41+G41+H41+I41</f>
        <v>10</v>
      </c>
      <c r="F41" s="12">
        <v>0</v>
      </c>
      <c r="G41" s="12">
        <v>0</v>
      </c>
      <c r="H41" s="12">
        <v>0</v>
      </c>
      <c r="I41" s="12">
        <v>10</v>
      </c>
      <c r="J41" s="12"/>
    </row>
    <row r="42" ht="20.1" customHeight="1" spans="1:10">
      <c r="A42" s="12" t="s">
        <v>159</v>
      </c>
      <c r="B42" s="12" t="s">
        <v>164</v>
      </c>
      <c r="C42" s="12"/>
      <c r="D42" s="12" t="s">
        <v>56</v>
      </c>
      <c r="E42" s="12">
        <f>F42+G42+H42+I42</f>
        <v>15</v>
      </c>
      <c r="F42" s="12">
        <v>0</v>
      </c>
      <c r="G42" s="12">
        <v>0</v>
      </c>
      <c r="H42" s="12">
        <v>0</v>
      </c>
      <c r="I42" s="12">
        <v>15</v>
      </c>
      <c r="J42" s="12"/>
    </row>
    <row r="43" ht="20.1" customHeight="1" spans="1:10">
      <c r="A43" s="111" t="s">
        <v>193</v>
      </c>
      <c r="B43" s="111"/>
      <c r="C43" s="111"/>
      <c r="D43" s="111"/>
      <c r="E43" s="111">
        <f>E44+E45</f>
        <v>63</v>
      </c>
      <c r="F43" s="111">
        <f>F44+F45</f>
        <v>19</v>
      </c>
      <c r="G43" s="111">
        <f>G44+G45</f>
        <v>4</v>
      </c>
      <c r="H43" s="111">
        <f>H44+H45</f>
        <v>0</v>
      </c>
      <c r="I43" s="111">
        <f>I44+I45</f>
        <v>40</v>
      </c>
      <c r="J43" s="12"/>
    </row>
    <row r="44" ht="24" customHeight="1" spans="1:10">
      <c r="A44" s="12" t="s">
        <v>165</v>
      </c>
      <c r="B44" s="12" t="s">
        <v>206</v>
      </c>
      <c r="C44" s="12"/>
      <c r="D44" s="12" t="s">
        <v>56</v>
      </c>
      <c r="E44" s="12">
        <f>F44+G44+H44+I44</f>
        <v>13</v>
      </c>
      <c r="F44" s="12">
        <v>0</v>
      </c>
      <c r="G44" s="12">
        <v>0</v>
      </c>
      <c r="H44" s="12">
        <v>0</v>
      </c>
      <c r="I44" s="12">
        <v>13</v>
      </c>
      <c r="J44" s="12"/>
    </row>
    <row r="45" ht="24" customHeight="1" spans="1:10">
      <c r="A45" s="12" t="s">
        <v>165</v>
      </c>
      <c r="B45" s="12" t="s">
        <v>207</v>
      </c>
      <c r="C45" s="12"/>
      <c r="D45" s="12" t="s">
        <v>56</v>
      </c>
      <c r="E45" s="12">
        <f>F45+G45+H45+I45</f>
        <v>50</v>
      </c>
      <c r="F45" s="12">
        <v>19</v>
      </c>
      <c r="G45" s="12">
        <v>4</v>
      </c>
      <c r="H45" s="12">
        <v>0</v>
      </c>
      <c r="I45" s="12">
        <v>27</v>
      </c>
      <c r="J45" s="12"/>
    </row>
  </sheetData>
  <mergeCells count="23">
    <mergeCell ref="A1:J1"/>
    <mergeCell ref="A2:J2"/>
    <mergeCell ref="E3:I3"/>
    <mergeCell ref="C5:D5"/>
    <mergeCell ref="A8:D8"/>
    <mergeCell ref="A10:D10"/>
    <mergeCell ref="A13:D13"/>
    <mergeCell ref="A15:D15"/>
    <mergeCell ref="A19:D19"/>
    <mergeCell ref="A23:D23"/>
    <mergeCell ref="A26:D26"/>
    <mergeCell ref="A28:D28"/>
    <mergeCell ref="A32:D32"/>
    <mergeCell ref="A34:D34"/>
    <mergeCell ref="A40:D40"/>
    <mergeCell ref="A43:D43"/>
    <mergeCell ref="A3:A4"/>
    <mergeCell ref="B3:B4"/>
    <mergeCell ref="C3:C4"/>
    <mergeCell ref="C6:C7"/>
    <mergeCell ref="D3:D4"/>
    <mergeCell ref="J3:J4"/>
    <mergeCell ref="A5:B7"/>
  </mergeCells>
  <printOptions horizontalCentered="1"/>
  <pageMargins left="0.708661417322835" right="0.708661417322835" top="0.551181102362205" bottom="0.551181102362205" header="0.31496062992126" footer="0.31496062992126"/>
  <pageSetup paperSize="9"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showZeros="0" workbookViewId="0">
      <pane ySplit="3" topLeftCell="A4" activePane="bottomLeft" state="frozen"/>
      <selection/>
      <selection pane="bottomLeft" activeCell="C5" sqref="C5"/>
    </sheetView>
  </sheetViews>
  <sheetFormatPr defaultColWidth="9" defaultRowHeight="14" outlineLevelCol="3"/>
  <cols>
    <col min="1" max="4" width="21.3727272727273" style="1" customWidth="1"/>
    <col min="5" max="16384" width="9" style="1"/>
  </cols>
  <sheetData>
    <row r="1" ht="45.75" customHeight="1" spans="1:4">
      <c r="A1" s="146" t="s">
        <v>208</v>
      </c>
      <c r="B1" s="147"/>
      <c r="C1" s="147"/>
      <c r="D1" s="147"/>
    </row>
    <row r="2" s="157" customFormat="1" ht="20.1" customHeight="1" spans="1:4">
      <c r="A2" s="158" t="s">
        <v>209</v>
      </c>
      <c r="B2" s="158"/>
      <c r="C2" s="109"/>
      <c r="D2" s="159" t="s">
        <v>169</v>
      </c>
    </row>
    <row r="3" ht="20.1" customHeight="1" spans="1:4">
      <c r="A3" s="160" t="s">
        <v>34</v>
      </c>
      <c r="B3" s="160" t="s">
        <v>170</v>
      </c>
      <c r="C3" s="161" t="s">
        <v>196</v>
      </c>
      <c r="D3" s="160" t="s">
        <v>39</v>
      </c>
    </row>
    <row r="4" ht="20.1" customHeight="1" spans="1:4">
      <c r="A4" s="115" t="s">
        <v>173</v>
      </c>
      <c r="B4" s="115"/>
      <c r="C4" s="115">
        <f>C5+C8+C11+C14+C16+C18+C22</f>
        <v>64</v>
      </c>
      <c r="D4" s="114"/>
    </row>
    <row r="5" ht="20.1" customHeight="1" spans="1:4">
      <c r="A5" s="115" t="s">
        <v>178</v>
      </c>
      <c r="B5" s="115"/>
      <c r="C5" s="115">
        <f>C6+C7</f>
        <v>10</v>
      </c>
      <c r="D5" s="114"/>
    </row>
    <row r="6" ht="20.1" customHeight="1" spans="1:4">
      <c r="A6" s="114" t="s">
        <v>70</v>
      </c>
      <c r="B6" s="114" t="s">
        <v>78</v>
      </c>
      <c r="C6" s="114">
        <v>5</v>
      </c>
      <c r="D6" s="114"/>
    </row>
    <row r="7" ht="20.1" customHeight="1" spans="1:4">
      <c r="A7" s="114" t="s">
        <v>70</v>
      </c>
      <c r="B7" s="114" t="s">
        <v>80</v>
      </c>
      <c r="C7" s="114">
        <v>5</v>
      </c>
      <c r="D7" s="114"/>
    </row>
    <row r="8" ht="20.1" customHeight="1" spans="1:4">
      <c r="A8" s="115" t="s">
        <v>179</v>
      </c>
      <c r="B8" s="115"/>
      <c r="C8" s="115">
        <f>C9+C10</f>
        <v>16</v>
      </c>
      <c r="D8" s="114"/>
    </row>
    <row r="9" ht="20.1" customHeight="1" spans="1:4">
      <c r="A9" s="114" t="s">
        <v>82</v>
      </c>
      <c r="B9" s="114" t="s">
        <v>88</v>
      </c>
      <c r="C9" s="114">
        <v>12</v>
      </c>
      <c r="D9" s="114"/>
    </row>
    <row r="10" ht="20.1" customHeight="1" spans="1:4">
      <c r="A10" s="114" t="s">
        <v>82</v>
      </c>
      <c r="B10" s="114" t="s">
        <v>94</v>
      </c>
      <c r="C10" s="114">
        <v>4</v>
      </c>
      <c r="D10" s="114"/>
    </row>
    <row r="11" ht="20.1" customHeight="1" spans="1:4">
      <c r="A11" s="115" t="s">
        <v>180</v>
      </c>
      <c r="B11" s="115"/>
      <c r="C11" s="115">
        <f>C12+C13</f>
        <v>13</v>
      </c>
      <c r="D11" s="114"/>
    </row>
    <row r="12" ht="20.1" customHeight="1" spans="1:4">
      <c r="A12" s="114" t="s">
        <v>95</v>
      </c>
      <c r="B12" s="114" t="s">
        <v>97</v>
      </c>
      <c r="C12" s="114">
        <v>5</v>
      </c>
      <c r="D12" s="114"/>
    </row>
    <row r="13" ht="20.1" customHeight="1" spans="1:4">
      <c r="A13" s="114" t="s">
        <v>95</v>
      </c>
      <c r="B13" s="114" t="s">
        <v>99</v>
      </c>
      <c r="C13" s="114">
        <v>8</v>
      </c>
      <c r="D13" s="114"/>
    </row>
    <row r="14" ht="20.1" customHeight="1" spans="1:4">
      <c r="A14" s="115" t="s">
        <v>182</v>
      </c>
      <c r="B14" s="115"/>
      <c r="C14" s="115">
        <f>C15</f>
        <v>3</v>
      </c>
      <c r="D14" s="114"/>
    </row>
    <row r="15" ht="20.1" customHeight="1" spans="1:4">
      <c r="A15" s="114" t="s">
        <v>104</v>
      </c>
      <c r="B15" s="114" t="s">
        <v>112</v>
      </c>
      <c r="C15" s="114">
        <v>3</v>
      </c>
      <c r="D15" s="114"/>
    </row>
    <row r="16" ht="20.1" customHeight="1" spans="1:4">
      <c r="A16" s="115" t="s">
        <v>185</v>
      </c>
      <c r="B16" s="115"/>
      <c r="C16" s="115">
        <f>C17</f>
        <v>1</v>
      </c>
      <c r="D16" s="114"/>
    </row>
    <row r="17" ht="20.1" customHeight="1" spans="1:4">
      <c r="A17" s="114" t="s">
        <v>128</v>
      </c>
      <c r="B17" s="114" t="s">
        <v>138</v>
      </c>
      <c r="C17" s="114">
        <v>1</v>
      </c>
      <c r="D17" s="114"/>
    </row>
    <row r="18" ht="20.1" customHeight="1" spans="1:4">
      <c r="A18" s="115" t="s">
        <v>186</v>
      </c>
      <c r="B18" s="115"/>
      <c r="C18" s="115">
        <f>C19+C20+C21</f>
        <v>11</v>
      </c>
      <c r="D18" s="114"/>
    </row>
    <row r="19" ht="20.1" customHeight="1" spans="1:4">
      <c r="A19" s="114" t="s">
        <v>141</v>
      </c>
      <c r="B19" s="114" t="s">
        <v>143</v>
      </c>
      <c r="C19" s="114">
        <v>2</v>
      </c>
      <c r="D19" s="114"/>
    </row>
    <row r="20" ht="20.1" customHeight="1" spans="1:4">
      <c r="A20" s="114" t="s">
        <v>141</v>
      </c>
      <c r="B20" s="114" t="s">
        <v>146</v>
      </c>
      <c r="C20" s="114">
        <v>5</v>
      </c>
      <c r="D20" s="114"/>
    </row>
    <row r="21" ht="20.1" customHeight="1" spans="1:4">
      <c r="A21" s="114" t="s">
        <v>141</v>
      </c>
      <c r="B21" s="114" t="s">
        <v>148</v>
      </c>
      <c r="C21" s="114">
        <v>4</v>
      </c>
      <c r="D21" s="114"/>
    </row>
    <row r="22" ht="20.1" customHeight="1" spans="1:4">
      <c r="A22" s="115" t="s">
        <v>187</v>
      </c>
      <c r="B22" s="115"/>
      <c r="C22" s="115">
        <f>C23</f>
        <v>10</v>
      </c>
      <c r="D22" s="114"/>
    </row>
    <row r="23" ht="20.1" customHeight="1" spans="1:4">
      <c r="A23" s="114" t="s">
        <v>159</v>
      </c>
      <c r="B23" s="114" t="s">
        <v>162</v>
      </c>
      <c r="C23" s="114">
        <v>10</v>
      </c>
      <c r="D23" s="114"/>
    </row>
  </sheetData>
  <mergeCells count="10">
    <mergeCell ref="A1:D1"/>
    <mergeCell ref="A2:B2"/>
    <mergeCell ref="A4:B4"/>
    <mergeCell ref="A5:B5"/>
    <mergeCell ref="A8:B8"/>
    <mergeCell ref="A11:B11"/>
    <mergeCell ref="A14:B14"/>
    <mergeCell ref="A16:B16"/>
    <mergeCell ref="A18:B18"/>
    <mergeCell ref="A22:B22"/>
  </mergeCells>
  <printOptions horizontalCentered="1"/>
  <pageMargins left="0.511811023622047" right="0.511811023622047" top="0.748031496062992" bottom="0.748031496062992" header="0.31496062992126" footer="0.31496062992126"/>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Zeros="0" workbookViewId="0">
      <pane ySplit="4" topLeftCell="A11" activePane="bottomLeft" state="frozen"/>
      <selection/>
      <selection pane="bottomLeft" activeCell="A5" sqref="A5:B5"/>
    </sheetView>
  </sheetViews>
  <sheetFormatPr defaultColWidth="9" defaultRowHeight="14" outlineLevelCol="6"/>
  <cols>
    <col min="1" max="2" width="16.3727272727273" style="1" customWidth="1"/>
    <col min="3" max="7" width="20" style="1" customWidth="1"/>
    <col min="8" max="16384" width="9" style="1"/>
  </cols>
  <sheetData>
    <row r="1" ht="45" customHeight="1" spans="1:7">
      <c r="A1" s="107" t="s">
        <v>210</v>
      </c>
      <c r="B1" s="108"/>
      <c r="C1" s="108"/>
      <c r="D1" s="108"/>
      <c r="E1" s="108"/>
      <c r="F1" s="108"/>
      <c r="G1" s="108"/>
    </row>
    <row r="2" ht="18" customHeight="1" spans="1:7">
      <c r="A2" s="130" t="s">
        <v>169</v>
      </c>
      <c r="B2" s="130"/>
      <c r="C2" s="130"/>
      <c r="D2" s="130"/>
      <c r="E2" s="130"/>
      <c r="F2" s="130"/>
      <c r="G2" s="130"/>
    </row>
    <row r="3" ht="19.5" customHeight="1" spans="1:7">
      <c r="A3" s="139" t="s">
        <v>34</v>
      </c>
      <c r="B3" s="139" t="s">
        <v>170</v>
      </c>
      <c r="C3" s="139" t="s">
        <v>171</v>
      </c>
      <c r="D3" s="139"/>
      <c r="E3" s="139"/>
      <c r="F3" s="139"/>
      <c r="G3" s="139" t="s">
        <v>39</v>
      </c>
    </row>
    <row r="4" ht="21.75" customHeight="1" spans="1:7">
      <c r="A4" s="139"/>
      <c r="B4" s="139"/>
      <c r="C4" s="7" t="s">
        <v>40</v>
      </c>
      <c r="D4" s="7" t="s">
        <v>197</v>
      </c>
      <c r="E4" s="7" t="s">
        <v>198</v>
      </c>
      <c r="F4" s="7" t="s">
        <v>199</v>
      </c>
      <c r="G4" s="139"/>
    </row>
    <row r="5" ht="20.1" customHeight="1" spans="1:7">
      <c r="A5" s="112" t="s">
        <v>173</v>
      </c>
      <c r="B5" s="112"/>
      <c r="C5" s="112">
        <f>C6+C8+C11+C14+C19+C22+C24+C26+C29+C34+C37</f>
        <v>153</v>
      </c>
      <c r="D5" s="112">
        <f t="shared" ref="D5:F5" si="0">D6+D8+D11+D14+D19+D22+D24+D26+D29+D34+D37</f>
        <v>73</v>
      </c>
      <c r="E5" s="112">
        <f t="shared" si="0"/>
        <v>40</v>
      </c>
      <c r="F5" s="112">
        <f t="shared" si="0"/>
        <v>40</v>
      </c>
      <c r="G5" s="112"/>
    </row>
    <row r="6" ht="20.1" customHeight="1" spans="1:7">
      <c r="A6" s="115" t="s">
        <v>175</v>
      </c>
      <c r="B6" s="115"/>
      <c r="C6" s="115">
        <f>C7</f>
        <v>10</v>
      </c>
      <c r="D6" s="115">
        <f t="shared" ref="D6:F6" si="1">D7</f>
        <v>0</v>
      </c>
      <c r="E6" s="115">
        <f t="shared" si="1"/>
        <v>10</v>
      </c>
      <c r="F6" s="115">
        <f t="shared" si="1"/>
        <v>0</v>
      </c>
      <c r="G6" s="115"/>
    </row>
    <row r="7" ht="20.1" customHeight="1" spans="1:7">
      <c r="A7" s="116" t="s">
        <v>59</v>
      </c>
      <c r="B7" s="116" t="s">
        <v>63</v>
      </c>
      <c r="C7" s="116">
        <f t="shared" ref="C7" si="2">D7+E7+F7</f>
        <v>10</v>
      </c>
      <c r="D7" s="116">
        <v>0</v>
      </c>
      <c r="E7" s="116">
        <v>10</v>
      </c>
      <c r="F7" s="116">
        <v>0</v>
      </c>
      <c r="G7" s="116"/>
    </row>
    <row r="8" ht="20.1" customHeight="1" spans="1:7">
      <c r="A8" s="115" t="s">
        <v>176</v>
      </c>
      <c r="B8" s="115"/>
      <c r="C8" s="152">
        <f>C9+C10</f>
        <v>7</v>
      </c>
      <c r="D8" s="115">
        <f t="shared" ref="D8:F8" si="3">D9+D10</f>
        <v>7</v>
      </c>
      <c r="E8" s="115">
        <f t="shared" si="3"/>
        <v>0</v>
      </c>
      <c r="F8" s="115">
        <f t="shared" si="3"/>
        <v>0</v>
      </c>
      <c r="G8" s="115"/>
    </row>
    <row r="9" ht="20.1" customHeight="1" spans="1:7">
      <c r="A9" s="116" t="s">
        <v>64</v>
      </c>
      <c r="B9" s="116" t="s">
        <v>67</v>
      </c>
      <c r="C9" s="116">
        <f>D9+E9+F9</f>
        <v>2</v>
      </c>
      <c r="D9" s="116">
        <v>2</v>
      </c>
      <c r="E9" s="116"/>
      <c r="F9" s="116">
        <v>0</v>
      </c>
      <c r="G9" s="116"/>
    </row>
    <row r="10" ht="20.1" customHeight="1" spans="1:7">
      <c r="A10" s="116" t="s">
        <v>64</v>
      </c>
      <c r="B10" s="116" t="s">
        <v>68</v>
      </c>
      <c r="C10" s="116">
        <f t="shared" ref="C10:C38" si="4">D10+E10+F10</f>
        <v>5</v>
      </c>
      <c r="D10" s="116">
        <v>5</v>
      </c>
      <c r="E10" s="116">
        <v>0</v>
      </c>
      <c r="F10" s="116">
        <v>0</v>
      </c>
      <c r="G10" s="116"/>
    </row>
    <row r="11" ht="20.1" customHeight="1" spans="1:7">
      <c r="A11" s="115" t="s">
        <v>178</v>
      </c>
      <c r="B11" s="115"/>
      <c r="C11" s="152">
        <f>C12+C13</f>
        <v>9</v>
      </c>
      <c r="D11" s="152">
        <f t="shared" ref="D11:F11" si="5">D12+D13</f>
        <v>2</v>
      </c>
      <c r="E11" s="152">
        <f t="shared" si="5"/>
        <v>7</v>
      </c>
      <c r="F11" s="152">
        <f t="shared" si="5"/>
        <v>0</v>
      </c>
      <c r="G11" s="115"/>
    </row>
    <row r="12" ht="20.1" customHeight="1" spans="1:7">
      <c r="A12" s="116" t="s">
        <v>70</v>
      </c>
      <c r="B12" s="116" t="s">
        <v>80</v>
      </c>
      <c r="C12" s="116">
        <f t="shared" si="4"/>
        <v>4</v>
      </c>
      <c r="D12" s="116">
        <v>2</v>
      </c>
      <c r="E12" s="116">
        <v>2</v>
      </c>
      <c r="F12" s="116"/>
      <c r="G12" s="115"/>
    </row>
    <row r="13" ht="20.1" customHeight="1" spans="1:7">
      <c r="A13" s="116" t="s">
        <v>70</v>
      </c>
      <c r="B13" s="116" t="s">
        <v>78</v>
      </c>
      <c r="C13" s="116">
        <f t="shared" si="4"/>
        <v>5</v>
      </c>
      <c r="D13" s="116">
        <v>0</v>
      </c>
      <c r="E13" s="116">
        <v>5</v>
      </c>
      <c r="F13" s="116">
        <v>0</v>
      </c>
      <c r="G13" s="116"/>
    </row>
    <row r="14" ht="20.1" customHeight="1" spans="1:7">
      <c r="A14" s="115" t="s">
        <v>179</v>
      </c>
      <c r="B14" s="115"/>
      <c r="C14" s="152">
        <f>C15+C16+C17+C18</f>
        <v>44</v>
      </c>
      <c r="D14" s="152">
        <f t="shared" ref="D14:F14" si="6">D15+D16+D17+D18</f>
        <v>40</v>
      </c>
      <c r="E14" s="152">
        <f t="shared" si="6"/>
        <v>0</v>
      </c>
      <c r="F14" s="152">
        <f t="shared" si="6"/>
        <v>4</v>
      </c>
      <c r="G14" s="115"/>
    </row>
    <row r="15" ht="20.1" customHeight="1" spans="1:7">
      <c r="A15" s="116" t="s">
        <v>82</v>
      </c>
      <c r="B15" s="116" t="s">
        <v>88</v>
      </c>
      <c r="C15" s="116">
        <f t="shared" si="4"/>
        <v>16</v>
      </c>
      <c r="D15" s="116">
        <v>12</v>
      </c>
      <c r="E15" s="116">
        <v>0</v>
      </c>
      <c r="F15" s="116">
        <v>4</v>
      </c>
      <c r="G15" s="116"/>
    </row>
    <row r="16" ht="20.1" customHeight="1" spans="1:7">
      <c r="A16" s="116" t="s">
        <v>82</v>
      </c>
      <c r="B16" s="116" t="s">
        <v>90</v>
      </c>
      <c r="C16" s="116">
        <f t="shared" si="4"/>
        <v>5</v>
      </c>
      <c r="D16" s="116">
        <v>5</v>
      </c>
      <c r="E16" s="116">
        <v>0</v>
      </c>
      <c r="F16" s="116">
        <v>0</v>
      </c>
      <c r="G16" s="116"/>
    </row>
    <row r="17" ht="20.1" customHeight="1" spans="1:7">
      <c r="A17" s="116" t="s">
        <v>82</v>
      </c>
      <c r="B17" s="116" t="s">
        <v>91</v>
      </c>
      <c r="C17" s="116">
        <f t="shared" si="4"/>
        <v>15</v>
      </c>
      <c r="D17" s="116">
        <v>15</v>
      </c>
      <c r="E17" s="116">
        <v>0</v>
      </c>
      <c r="F17" s="116">
        <v>0</v>
      </c>
      <c r="G17" s="116"/>
    </row>
    <row r="18" ht="20.1" customHeight="1" spans="1:7">
      <c r="A18" s="116" t="s">
        <v>82</v>
      </c>
      <c r="B18" s="116" t="s">
        <v>94</v>
      </c>
      <c r="C18" s="116">
        <f t="shared" si="4"/>
        <v>8</v>
      </c>
      <c r="D18" s="116">
        <v>8</v>
      </c>
      <c r="E18" s="116">
        <v>0</v>
      </c>
      <c r="F18" s="116">
        <v>0</v>
      </c>
      <c r="G18" s="116"/>
    </row>
    <row r="19" ht="20.1" customHeight="1" spans="1:7">
      <c r="A19" s="115" t="s">
        <v>180</v>
      </c>
      <c r="B19" s="115"/>
      <c r="C19" s="152">
        <f>C20+C21</f>
        <v>15</v>
      </c>
      <c r="D19" s="115">
        <v>15</v>
      </c>
      <c r="E19" s="115">
        <v>0</v>
      </c>
      <c r="F19" s="115">
        <v>0</v>
      </c>
      <c r="G19" s="115"/>
    </row>
    <row r="20" ht="20.1" customHeight="1" spans="1:7">
      <c r="A20" s="116" t="s">
        <v>95</v>
      </c>
      <c r="B20" s="116" t="s">
        <v>97</v>
      </c>
      <c r="C20" s="116">
        <f t="shared" si="4"/>
        <v>5</v>
      </c>
      <c r="D20" s="116">
        <v>5</v>
      </c>
      <c r="E20" s="116">
        <v>0</v>
      </c>
      <c r="F20" s="116">
        <v>0</v>
      </c>
      <c r="G20" s="116"/>
    </row>
    <row r="21" ht="20.1" customHeight="1" spans="1:7">
      <c r="A21" s="116" t="s">
        <v>95</v>
      </c>
      <c r="B21" s="116" t="s">
        <v>99</v>
      </c>
      <c r="C21" s="116">
        <f t="shared" si="4"/>
        <v>10</v>
      </c>
      <c r="D21" s="116">
        <v>10</v>
      </c>
      <c r="E21" s="116">
        <v>0</v>
      </c>
      <c r="F21" s="116">
        <v>0</v>
      </c>
      <c r="G21" s="116"/>
    </row>
    <row r="22" ht="20.1" customHeight="1" spans="1:7">
      <c r="A22" s="149" t="s">
        <v>182</v>
      </c>
      <c r="B22" s="151"/>
      <c r="C22" s="152">
        <f>C23</f>
        <v>5</v>
      </c>
      <c r="D22" s="152">
        <f t="shared" ref="D22:F22" si="7">D23</f>
        <v>5</v>
      </c>
      <c r="E22" s="152">
        <f t="shared" si="7"/>
        <v>0</v>
      </c>
      <c r="F22" s="152">
        <f t="shared" si="7"/>
        <v>0</v>
      </c>
      <c r="G22" s="115"/>
    </row>
    <row r="23" ht="20.1" customHeight="1" spans="1:7">
      <c r="A23" s="116" t="s">
        <v>104</v>
      </c>
      <c r="B23" s="116" t="s">
        <v>110</v>
      </c>
      <c r="C23" s="116">
        <f t="shared" si="4"/>
        <v>5</v>
      </c>
      <c r="D23" s="116">
        <v>5</v>
      </c>
      <c r="E23" s="116">
        <v>0</v>
      </c>
      <c r="F23" s="116">
        <v>0</v>
      </c>
      <c r="G23" s="116"/>
    </row>
    <row r="24" ht="20.1" customHeight="1" spans="1:7">
      <c r="A24" s="149" t="s">
        <v>184</v>
      </c>
      <c r="B24" s="151"/>
      <c r="C24" s="116">
        <f>C25</f>
        <v>4</v>
      </c>
      <c r="D24" s="116">
        <f t="shared" ref="D24:F24" si="8">D25</f>
        <v>4</v>
      </c>
      <c r="E24" s="116">
        <f t="shared" si="8"/>
        <v>0</v>
      </c>
      <c r="F24" s="116">
        <f t="shared" si="8"/>
        <v>0</v>
      </c>
      <c r="G24" s="116"/>
    </row>
    <row r="25" ht="20.1" customHeight="1" spans="1:7">
      <c r="A25" s="116" t="s">
        <v>118</v>
      </c>
      <c r="B25" s="116" t="s">
        <v>122</v>
      </c>
      <c r="C25" s="116">
        <f t="shared" si="4"/>
        <v>4</v>
      </c>
      <c r="D25" s="116">
        <v>4</v>
      </c>
      <c r="E25" s="116"/>
      <c r="F25" s="116"/>
      <c r="G25" s="116"/>
    </row>
    <row r="26" ht="20.1" customHeight="1" spans="1:7">
      <c r="A26" s="115" t="s">
        <v>185</v>
      </c>
      <c r="B26" s="115"/>
      <c r="C26" s="152">
        <f>C27+C28</f>
        <v>4</v>
      </c>
      <c r="D26" s="152">
        <f t="shared" ref="D26:F26" si="9">D27+D28</f>
        <v>0</v>
      </c>
      <c r="E26" s="152">
        <f t="shared" si="9"/>
        <v>4</v>
      </c>
      <c r="F26" s="152">
        <f t="shared" si="9"/>
        <v>0</v>
      </c>
      <c r="G26" s="115"/>
    </row>
    <row r="27" ht="20.1" customHeight="1" spans="1:7">
      <c r="A27" s="116" t="s">
        <v>128</v>
      </c>
      <c r="B27" s="116" t="s">
        <v>138</v>
      </c>
      <c r="C27" s="116">
        <f t="shared" si="4"/>
        <v>2</v>
      </c>
      <c r="D27" s="116">
        <v>0</v>
      </c>
      <c r="E27" s="116">
        <v>2</v>
      </c>
      <c r="F27" s="116">
        <v>0</v>
      </c>
      <c r="G27" s="116"/>
    </row>
    <row r="28" ht="20.1" customHeight="1" spans="1:7">
      <c r="A28" s="116" t="s">
        <v>128</v>
      </c>
      <c r="B28" s="116" t="s">
        <v>139</v>
      </c>
      <c r="C28" s="116">
        <f t="shared" si="4"/>
        <v>2</v>
      </c>
      <c r="D28" s="116">
        <v>0</v>
      </c>
      <c r="E28" s="116">
        <v>2</v>
      </c>
      <c r="F28" s="116">
        <v>0</v>
      </c>
      <c r="G28" s="116"/>
    </row>
    <row r="29" ht="20.1" customHeight="1" spans="1:7">
      <c r="A29" s="115" t="s">
        <v>186</v>
      </c>
      <c r="B29" s="115"/>
      <c r="C29" s="152">
        <f>C30+C31+C32+C33</f>
        <v>19</v>
      </c>
      <c r="D29" s="152">
        <f t="shared" ref="D29:F29" si="10">D30+D31+D32+D33</f>
        <v>0</v>
      </c>
      <c r="E29" s="152">
        <f t="shared" si="10"/>
        <v>19</v>
      </c>
      <c r="F29" s="152">
        <f t="shared" si="10"/>
        <v>0</v>
      </c>
      <c r="G29" s="115"/>
    </row>
    <row r="30" ht="20.1" customHeight="1" spans="1:7">
      <c r="A30" s="116" t="s">
        <v>141</v>
      </c>
      <c r="B30" s="116" t="s">
        <v>143</v>
      </c>
      <c r="C30" s="116">
        <f t="shared" si="4"/>
        <v>3</v>
      </c>
      <c r="D30" s="116">
        <v>0</v>
      </c>
      <c r="E30" s="116">
        <v>3</v>
      </c>
      <c r="F30" s="116">
        <v>0</v>
      </c>
      <c r="G30" s="116"/>
    </row>
    <row r="31" ht="20.1" customHeight="1" spans="1:7">
      <c r="A31" s="116" t="s">
        <v>141</v>
      </c>
      <c r="B31" s="116" t="s">
        <v>146</v>
      </c>
      <c r="C31" s="116">
        <f t="shared" si="4"/>
        <v>5</v>
      </c>
      <c r="D31" s="116">
        <v>0</v>
      </c>
      <c r="E31" s="116">
        <v>5</v>
      </c>
      <c r="F31" s="116">
        <v>0</v>
      </c>
      <c r="G31" s="116"/>
    </row>
    <row r="32" ht="20.1" customHeight="1" spans="1:7">
      <c r="A32" s="116" t="s">
        <v>141</v>
      </c>
      <c r="B32" s="116" t="s">
        <v>148</v>
      </c>
      <c r="C32" s="116">
        <f t="shared" si="4"/>
        <v>10</v>
      </c>
      <c r="D32" s="116">
        <v>0</v>
      </c>
      <c r="E32" s="116">
        <v>10</v>
      </c>
      <c r="F32" s="116">
        <v>0</v>
      </c>
      <c r="G32" s="116"/>
    </row>
    <row r="33" ht="20.1" customHeight="1" spans="1:7">
      <c r="A33" s="116" t="s">
        <v>141</v>
      </c>
      <c r="B33" s="116" t="s">
        <v>153</v>
      </c>
      <c r="C33" s="116">
        <f t="shared" si="4"/>
        <v>1</v>
      </c>
      <c r="D33" s="116">
        <v>0</v>
      </c>
      <c r="E33" s="116">
        <v>1</v>
      </c>
      <c r="F33" s="116">
        <v>0</v>
      </c>
      <c r="G33" s="116"/>
    </row>
    <row r="34" ht="20.1" customHeight="1" spans="1:7">
      <c r="A34" s="115" t="s">
        <v>187</v>
      </c>
      <c r="B34" s="115"/>
      <c r="C34" s="152">
        <f>C35+C36</f>
        <v>31</v>
      </c>
      <c r="D34" s="152">
        <f t="shared" ref="D34:F34" si="11">D35+D36</f>
        <v>0</v>
      </c>
      <c r="E34" s="152">
        <f t="shared" si="11"/>
        <v>0</v>
      </c>
      <c r="F34" s="152">
        <f t="shared" si="11"/>
        <v>31</v>
      </c>
      <c r="G34" s="115"/>
    </row>
    <row r="35" ht="20.1" customHeight="1" spans="1:7">
      <c r="A35" s="116" t="s">
        <v>159</v>
      </c>
      <c r="B35" s="116" t="s">
        <v>162</v>
      </c>
      <c r="C35" s="116">
        <f t="shared" si="4"/>
        <v>15</v>
      </c>
      <c r="D35" s="116">
        <v>0</v>
      </c>
      <c r="E35" s="116">
        <v>0</v>
      </c>
      <c r="F35" s="116">
        <v>15</v>
      </c>
      <c r="G35" s="116"/>
    </row>
    <row r="36" ht="20.1" customHeight="1" spans="1:7">
      <c r="A36" s="116" t="s">
        <v>159</v>
      </c>
      <c r="B36" s="116" t="s">
        <v>163</v>
      </c>
      <c r="C36" s="116">
        <f t="shared" si="4"/>
        <v>16</v>
      </c>
      <c r="D36" s="116">
        <v>0</v>
      </c>
      <c r="E36" s="116">
        <v>0</v>
      </c>
      <c r="F36" s="116">
        <v>16</v>
      </c>
      <c r="G36" s="116"/>
    </row>
    <row r="37" ht="20.1" customHeight="1" spans="1:7">
      <c r="A37" s="115" t="s">
        <v>193</v>
      </c>
      <c r="B37" s="115"/>
      <c r="C37" s="152">
        <f>C38</f>
        <v>5</v>
      </c>
      <c r="D37" s="152">
        <f t="shared" ref="D37:F37" si="12">D38</f>
        <v>0</v>
      </c>
      <c r="E37" s="152">
        <f t="shared" si="12"/>
        <v>0</v>
      </c>
      <c r="F37" s="152">
        <f t="shared" si="12"/>
        <v>5</v>
      </c>
      <c r="G37" s="115"/>
    </row>
    <row r="38" ht="20.1" customHeight="1" spans="1:7">
      <c r="A38" s="116" t="s">
        <v>165</v>
      </c>
      <c r="B38" s="116" t="s">
        <v>206</v>
      </c>
      <c r="C38" s="116">
        <f t="shared" si="4"/>
        <v>5</v>
      </c>
      <c r="D38" s="116">
        <v>0</v>
      </c>
      <c r="E38" s="116">
        <v>0</v>
      </c>
      <c r="F38" s="116">
        <v>5</v>
      </c>
      <c r="G38" s="116"/>
    </row>
  </sheetData>
  <mergeCells count="18">
    <mergeCell ref="A1:G1"/>
    <mergeCell ref="A2:G2"/>
    <mergeCell ref="C3:F3"/>
    <mergeCell ref="A5:B5"/>
    <mergeCell ref="A6:B6"/>
    <mergeCell ref="A8:B8"/>
    <mergeCell ref="A11:B11"/>
    <mergeCell ref="A14:B14"/>
    <mergeCell ref="A19:B19"/>
    <mergeCell ref="A22:B22"/>
    <mergeCell ref="A24:B24"/>
    <mergeCell ref="A26:B26"/>
    <mergeCell ref="A29:B29"/>
    <mergeCell ref="A34:B34"/>
    <mergeCell ref="A37:B37"/>
    <mergeCell ref="A3:A4"/>
    <mergeCell ref="B3:B4"/>
    <mergeCell ref="G3:G4"/>
  </mergeCells>
  <printOptions horizontalCentered="1"/>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showZeros="0" workbookViewId="0">
      <pane xSplit="3" ySplit="3" topLeftCell="D6" activePane="bottomRight" state="frozen"/>
      <selection/>
      <selection pane="topRight"/>
      <selection pane="bottomLeft"/>
      <selection pane="bottomRight" activeCell="H22" sqref="H22"/>
    </sheetView>
  </sheetViews>
  <sheetFormatPr defaultColWidth="9" defaultRowHeight="14" outlineLevelCol="5"/>
  <cols>
    <col min="1" max="3" width="14.7545454545455" style="1" customWidth="1"/>
    <col min="4" max="4" width="17.7545454545455" style="1" customWidth="1"/>
    <col min="5" max="6" width="13" style="1" customWidth="1"/>
    <col min="7" max="16384" width="9" style="1"/>
  </cols>
  <sheetData>
    <row r="1" ht="51.75" customHeight="1" spans="1:6">
      <c r="A1" s="107" t="s">
        <v>211</v>
      </c>
      <c r="B1" s="108"/>
      <c r="C1" s="108"/>
      <c r="D1" s="108"/>
      <c r="E1" s="108"/>
      <c r="F1" s="108"/>
    </row>
    <row r="2" ht="22.5" customHeight="1" spans="1:6">
      <c r="A2" s="153" t="s">
        <v>212</v>
      </c>
      <c r="B2" s="153"/>
      <c r="C2" s="153"/>
      <c r="D2" s="142"/>
      <c r="E2" s="128" t="s">
        <v>213</v>
      </c>
      <c r="F2" s="128"/>
    </row>
    <row r="3" ht="18" customHeight="1" spans="1:6">
      <c r="A3" s="7" t="s">
        <v>34</v>
      </c>
      <c r="B3" s="7" t="s">
        <v>35</v>
      </c>
      <c r="C3" s="7" t="s">
        <v>36</v>
      </c>
      <c r="D3" s="7" t="s">
        <v>37</v>
      </c>
      <c r="E3" s="7" t="s">
        <v>196</v>
      </c>
      <c r="F3" s="7" t="s">
        <v>39</v>
      </c>
    </row>
    <row r="4" ht="18" customHeight="1" spans="1:6">
      <c r="A4" s="111" t="s">
        <v>48</v>
      </c>
      <c r="B4" s="111"/>
      <c r="C4" s="111"/>
      <c r="D4" s="111" t="s">
        <v>49</v>
      </c>
      <c r="E4" s="111">
        <f>E6+E9+E13+E17+E20+E25+E28+E31+E34+E39+E41+E43</f>
        <v>151</v>
      </c>
      <c r="F4" s="12"/>
    </row>
    <row r="5" ht="18" customHeight="1" spans="1:6">
      <c r="A5" s="111"/>
      <c r="B5" s="111"/>
      <c r="C5" s="111"/>
      <c r="D5" s="111" t="s">
        <v>56</v>
      </c>
      <c r="E5" s="111">
        <f>E7+E8+E10+E11+E12+E14+E15+E16+E18+E19+E21+E22+E23+E24+E26+E27+E29+E30+E32+E33+E35+E36+E37+E38+E40+E42+E44</f>
        <v>151</v>
      </c>
      <c r="F5" s="12"/>
    </row>
    <row r="6" ht="18" customHeight="1" spans="1:6">
      <c r="A6" s="154" t="s">
        <v>174</v>
      </c>
      <c r="B6" s="155"/>
      <c r="C6" s="155"/>
      <c r="D6" s="156"/>
      <c r="E6" s="111">
        <f>E7+E8</f>
        <v>18</v>
      </c>
      <c r="F6" s="12"/>
    </row>
    <row r="7" ht="18" customHeight="1" spans="1:6">
      <c r="A7" s="12" t="s">
        <v>54</v>
      </c>
      <c r="B7" s="12" t="s">
        <v>57</v>
      </c>
      <c r="C7" s="12"/>
      <c r="D7" s="12" t="s">
        <v>56</v>
      </c>
      <c r="E7" s="12">
        <v>10</v>
      </c>
      <c r="F7" s="12"/>
    </row>
    <row r="8" ht="18" customHeight="1" spans="1:6">
      <c r="A8" s="12" t="s">
        <v>54</v>
      </c>
      <c r="B8" s="12" t="s">
        <v>58</v>
      </c>
      <c r="C8" s="12"/>
      <c r="D8" s="12" t="s">
        <v>56</v>
      </c>
      <c r="E8" s="12">
        <v>8</v>
      </c>
      <c r="F8" s="12"/>
    </row>
    <row r="9" ht="18" customHeight="1" spans="1:6">
      <c r="A9" s="154" t="s">
        <v>176</v>
      </c>
      <c r="B9" s="155"/>
      <c r="C9" s="155"/>
      <c r="D9" s="156"/>
      <c r="E9" s="111">
        <f>E10+E11+E12</f>
        <v>19</v>
      </c>
      <c r="F9" s="12"/>
    </row>
    <row r="10" ht="18" customHeight="1" spans="1:6">
      <c r="A10" s="12" t="s">
        <v>64</v>
      </c>
      <c r="B10" s="12" t="s">
        <v>67</v>
      </c>
      <c r="C10" s="12"/>
      <c r="D10" s="12" t="s">
        <v>56</v>
      </c>
      <c r="E10" s="12">
        <v>2</v>
      </c>
      <c r="F10" s="12"/>
    </row>
    <row r="11" ht="18" customHeight="1" spans="1:6">
      <c r="A11" s="12" t="s">
        <v>64</v>
      </c>
      <c r="B11" s="12" t="s">
        <v>68</v>
      </c>
      <c r="C11" s="12"/>
      <c r="D11" s="12" t="s">
        <v>56</v>
      </c>
      <c r="E11" s="12">
        <v>15</v>
      </c>
      <c r="F11" s="12"/>
    </row>
    <row r="12" ht="18" customHeight="1" spans="1:6">
      <c r="A12" s="12" t="s">
        <v>64</v>
      </c>
      <c r="B12" s="12" t="s">
        <v>177</v>
      </c>
      <c r="C12" s="12"/>
      <c r="D12" s="12" t="s">
        <v>56</v>
      </c>
      <c r="E12" s="12">
        <v>2</v>
      </c>
      <c r="F12" s="12"/>
    </row>
    <row r="13" ht="18" customHeight="1" spans="1:6">
      <c r="A13" s="154" t="s">
        <v>178</v>
      </c>
      <c r="B13" s="155"/>
      <c r="C13" s="155"/>
      <c r="D13" s="156"/>
      <c r="E13" s="111">
        <f>E14+E15+E16</f>
        <v>21</v>
      </c>
      <c r="F13" s="12"/>
    </row>
    <row r="14" ht="18" customHeight="1" spans="1:6">
      <c r="A14" s="12" t="s">
        <v>70</v>
      </c>
      <c r="B14" s="12" t="s">
        <v>77</v>
      </c>
      <c r="C14" s="12"/>
      <c r="D14" s="12" t="s">
        <v>56</v>
      </c>
      <c r="E14" s="12">
        <v>6</v>
      </c>
      <c r="F14" s="12"/>
    </row>
    <row r="15" ht="18" customHeight="1" spans="1:6">
      <c r="A15" s="12" t="s">
        <v>70</v>
      </c>
      <c r="B15" s="12" t="s">
        <v>78</v>
      </c>
      <c r="C15" s="12"/>
      <c r="D15" s="12" t="s">
        <v>56</v>
      </c>
      <c r="E15" s="12">
        <v>5</v>
      </c>
      <c r="F15" s="12"/>
    </row>
    <row r="16" ht="18" customHeight="1" spans="1:6">
      <c r="A16" s="12" t="s">
        <v>70</v>
      </c>
      <c r="B16" s="12" t="s">
        <v>80</v>
      </c>
      <c r="C16" s="12"/>
      <c r="D16" s="12" t="s">
        <v>56</v>
      </c>
      <c r="E16" s="12">
        <v>10</v>
      </c>
      <c r="F16" s="12"/>
    </row>
    <row r="17" ht="18" customHeight="1" spans="1:6">
      <c r="A17" s="154" t="s">
        <v>179</v>
      </c>
      <c r="B17" s="155"/>
      <c r="C17" s="155"/>
      <c r="D17" s="156"/>
      <c r="E17" s="111">
        <f>E18+E19</f>
        <v>6</v>
      </c>
      <c r="F17" s="12"/>
    </row>
    <row r="18" ht="18" customHeight="1" spans="1:6">
      <c r="A18" s="12" t="s">
        <v>82</v>
      </c>
      <c r="B18" s="12" t="s">
        <v>85</v>
      </c>
      <c r="C18" s="12"/>
      <c r="D18" s="12" t="s">
        <v>56</v>
      </c>
      <c r="E18" s="12">
        <v>2</v>
      </c>
      <c r="F18" s="12"/>
    </row>
    <row r="19" ht="18" customHeight="1" spans="1:6">
      <c r="A19" s="12" t="s">
        <v>82</v>
      </c>
      <c r="B19" s="12" t="s">
        <v>94</v>
      </c>
      <c r="C19" s="12"/>
      <c r="D19" s="12" t="s">
        <v>56</v>
      </c>
      <c r="E19" s="12">
        <v>4</v>
      </c>
      <c r="F19" s="12"/>
    </row>
    <row r="20" ht="18" customHeight="1" spans="1:6">
      <c r="A20" s="154" t="s">
        <v>180</v>
      </c>
      <c r="B20" s="155"/>
      <c r="C20" s="155"/>
      <c r="D20" s="156"/>
      <c r="E20" s="111">
        <f>E21+E22+E23+E24</f>
        <v>24</v>
      </c>
      <c r="F20" s="12"/>
    </row>
    <row r="21" ht="18" customHeight="1" spans="1:6">
      <c r="A21" s="12" t="s">
        <v>95</v>
      </c>
      <c r="B21" s="12" t="s">
        <v>97</v>
      </c>
      <c r="C21" s="12"/>
      <c r="D21" s="12" t="s">
        <v>56</v>
      </c>
      <c r="E21" s="12">
        <v>5</v>
      </c>
      <c r="F21" s="12"/>
    </row>
    <row r="22" ht="18" customHeight="1" spans="1:6">
      <c r="A22" s="12" t="s">
        <v>95</v>
      </c>
      <c r="B22" s="12" t="s">
        <v>98</v>
      </c>
      <c r="C22" s="12"/>
      <c r="D22" s="12" t="s">
        <v>56</v>
      </c>
      <c r="E22" s="12">
        <v>10</v>
      </c>
      <c r="F22" s="12"/>
    </row>
    <row r="23" ht="18" customHeight="1" spans="1:6">
      <c r="A23" s="12" t="s">
        <v>95</v>
      </c>
      <c r="B23" s="12" t="s">
        <v>99</v>
      </c>
      <c r="C23" s="12"/>
      <c r="D23" s="12" t="s">
        <v>56</v>
      </c>
      <c r="E23" s="12">
        <v>4</v>
      </c>
      <c r="F23" s="12"/>
    </row>
    <row r="24" ht="18" customHeight="1" spans="1:6">
      <c r="A24" s="12" t="s">
        <v>95</v>
      </c>
      <c r="B24" s="12" t="s">
        <v>102</v>
      </c>
      <c r="C24" s="12"/>
      <c r="D24" s="12" t="s">
        <v>56</v>
      </c>
      <c r="E24" s="12">
        <v>5</v>
      </c>
      <c r="F24" s="12"/>
    </row>
    <row r="25" ht="18" customHeight="1" spans="1:6">
      <c r="A25" s="154" t="s">
        <v>182</v>
      </c>
      <c r="B25" s="155"/>
      <c r="C25" s="155"/>
      <c r="D25" s="156"/>
      <c r="E25" s="111">
        <f>E26+E27</f>
        <v>8</v>
      </c>
      <c r="F25" s="12"/>
    </row>
    <row r="26" ht="18" customHeight="1" spans="1:6">
      <c r="A26" s="12" t="s">
        <v>104</v>
      </c>
      <c r="B26" s="12" t="s">
        <v>106</v>
      </c>
      <c r="C26" s="12"/>
      <c r="D26" s="12" t="s">
        <v>56</v>
      </c>
      <c r="E26" s="12">
        <v>2</v>
      </c>
      <c r="F26" s="12"/>
    </row>
    <row r="27" ht="18" customHeight="1" spans="1:6">
      <c r="A27" s="12" t="s">
        <v>104</v>
      </c>
      <c r="B27" s="12" t="s">
        <v>107</v>
      </c>
      <c r="C27" s="12"/>
      <c r="D27" s="12" t="s">
        <v>56</v>
      </c>
      <c r="E27" s="12">
        <v>6</v>
      </c>
      <c r="F27" s="12"/>
    </row>
    <row r="28" ht="18" customHeight="1" spans="1:6">
      <c r="A28" s="154" t="s">
        <v>184</v>
      </c>
      <c r="B28" s="155"/>
      <c r="C28" s="155"/>
      <c r="D28" s="156"/>
      <c r="E28" s="111">
        <f>E29+E30</f>
        <v>16</v>
      </c>
      <c r="F28" s="12"/>
    </row>
    <row r="29" ht="18" customHeight="1" spans="1:6">
      <c r="A29" s="12" t="s">
        <v>118</v>
      </c>
      <c r="B29" s="12" t="s">
        <v>120</v>
      </c>
      <c r="C29" s="12"/>
      <c r="D29" s="12" t="s">
        <v>56</v>
      </c>
      <c r="E29" s="12">
        <v>5</v>
      </c>
      <c r="F29" s="12"/>
    </row>
    <row r="30" ht="18" customHeight="1" spans="1:6">
      <c r="A30" s="12" t="s">
        <v>118</v>
      </c>
      <c r="B30" s="12" t="s">
        <v>122</v>
      </c>
      <c r="C30" s="12"/>
      <c r="D30" s="12" t="s">
        <v>56</v>
      </c>
      <c r="E30" s="12">
        <v>11</v>
      </c>
      <c r="F30" s="12"/>
    </row>
    <row r="31" ht="18" customHeight="1" spans="1:6">
      <c r="A31" s="154" t="s">
        <v>185</v>
      </c>
      <c r="B31" s="155"/>
      <c r="C31" s="155"/>
      <c r="D31" s="156"/>
      <c r="E31" s="111">
        <f>E32+E33</f>
        <v>4</v>
      </c>
      <c r="F31" s="12"/>
    </row>
    <row r="32" ht="18" customHeight="1" spans="1:6">
      <c r="A32" s="12" t="s">
        <v>128</v>
      </c>
      <c r="B32" s="12" t="s">
        <v>132</v>
      </c>
      <c r="C32" s="12"/>
      <c r="D32" s="12" t="s">
        <v>56</v>
      </c>
      <c r="E32" s="12">
        <v>3</v>
      </c>
      <c r="F32" s="12"/>
    </row>
    <row r="33" ht="18" customHeight="1" spans="1:6">
      <c r="A33" s="12" t="s">
        <v>128</v>
      </c>
      <c r="B33" s="12" t="s">
        <v>138</v>
      </c>
      <c r="C33" s="12"/>
      <c r="D33" s="12" t="s">
        <v>56</v>
      </c>
      <c r="E33" s="12">
        <v>1</v>
      </c>
      <c r="F33" s="12"/>
    </row>
    <row r="34" ht="18" customHeight="1" spans="1:6">
      <c r="A34" s="154" t="s">
        <v>186</v>
      </c>
      <c r="B34" s="155"/>
      <c r="C34" s="155"/>
      <c r="D34" s="156"/>
      <c r="E34" s="111">
        <f>E35+E36+E37+E38</f>
        <v>17</v>
      </c>
      <c r="F34" s="12"/>
    </row>
    <row r="35" ht="18" customHeight="1" spans="1:6">
      <c r="A35" s="12" t="s">
        <v>141</v>
      </c>
      <c r="B35" s="12" t="s">
        <v>143</v>
      </c>
      <c r="C35" s="12"/>
      <c r="D35" s="12" t="s">
        <v>56</v>
      </c>
      <c r="E35" s="12">
        <v>2</v>
      </c>
      <c r="F35" s="12"/>
    </row>
    <row r="36" ht="18" customHeight="1" spans="1:6">
      <c r="A36" s="12" t="s">
        <v>141</v>
      </c>
      <c r="B36" s="12" t="s">
        <v>148</v>
      </c>
      <c r="C36" s="12"/>
      <c r="D36" s="12" t="s">
        <v>56</v>
      </c>
      <c r="E36" s="12">
        <v>4</v>
      </c>
      <c r="F36" s="12"/>
    </row>
    <row r="37" ht="18" customHeight="1" spans="1:6">
      <c r="A37" s="12" t="s">
        <v>141</v>
      </c>
      <c r="B37" s="12" t="s">
        <v>150</v>
      </c>
      <c r="C37" s="12"/>
      <c r="D37" s="12" t="s">
        <v>56</v>
      </c>
      <c r="E37" s="12">
        <v>3</v>
      </c>
      <c r="F37" s="12"/>
    </row>
    <row r="38" ht="18" customHeight="1" spans="1:6">
      <c r="A38" s="12" t="s">
        <v>141</v>
      </c>
      <c r="B38" s="12" t="s">
        <v>149</v>
      </c>
      <c r="C38" s="12"/>
      <c r="D38" s="12" t="s">
        <v>56</v>
      </c>
      <c r="E38" s="12">
        <v>8</v>
      </c>
      <c r="F38" s="12"/>
    </row>
    <row r="39" ht="18" customHeight="1" spans="1:6">
      <c r="A39" s="154" t="s">
        <v>192</v>
      </c>
      <c r="B39" s="155"/>
      <c r="C39" s="155"/>
      <c r="D39" s="156"/>
      <c r="E39" s="111">
        <f>E40</f>
        <v>5</v>
      </c>
      <c r="F39" s="12"/>
    </row>
    <row r="40" ht="24.75" customHeight="1" spans="1:6">
      <c r="A40" s="12" t="s">
        <v>154</v>
      </c>
      <c r="B40" s="12" t="s">
        <v>158</v>
      </c>
      <c r="C40" s="12"/>
      <c r="D40" s="12" t="s">
        <v>56</v>
      </c>
      <c r="E40" s="12">
        <v>5</v>
      </c>
      <c r="F40" s="12"/>
    </row>
    <row r="41" ht="18" customHeight="1" spans="1:6">
      <c r="A41" s="154" t="s">
        <v>187</v>
      </c>
      <c r="B41" s="155"/>
      <c r="C41" s="155"/>
      <c r="D41" s="156"/>
      <c r="E41" s="111">
        <f>E42</f>
        <v>10</v>
      </c>
      <c r="F41" s="12"/>
    </row>
    <row r="42" ht="18" customHeight="1" spans="1:6">
      <c r="A42" s="12" t="s">
        <v>159</v>
      </c>
      <c r="B42" s="12" t="s">
        <v>162</v>
      </c>
      <c r="C42" s="12"/>
      <c r="D42" s="12" t="s">
        <v>56</v>
      </c>
      <c r="E42" s="12">
        <v>10</v>
      </c>
      <c r="F42" s="12"/>
    </row>
    <row r="43" ht="18" customHeight="1" spans="1:6">
      <c r="A43" s="154" t="s">
        <v>193</v>
      </c>
      <c r="B43" s="155"/>
      <c r="C43" s="155"/>
      <c r="D43" s="156"/>
      <c r="E43" s="111">
        <f>E44</f>
        <v>3</v>
      </c>
      <c r="F43" s="12"/>
    </row>
    <row r="44" ht="24.75" customHeight="1" spans="1:6">
      <c r="A44" s="12" t="s">
        <v>165</v>
      </c>
      <c r="B44" s="12" t="s">
        <v>166</v>
      </c>
      <c r="C44" s="12"/>
      <c r="D44" s="12" t="s">
        <v>56</v>
      </c>
      <c r="E44" s="12">
        <v>3</v>
      </c>
      <c r="F44" s="12"/>
    </row>
  </sheetData>
  <mergeCells count="16">
    <mergeCell ref="A1:F1"/>
    <mergeCell ref="A2:C2"/>
    <mergeCell ref="E2:F2"/>
    <mergeCell ref="A6:D6"/>
    <mergeCell ref="A9:D9"/>
    <mergeCell ref="A13:D13"/>
    <mergeCell ref="A17:D17"/>
    <mergeCell ref="A20:D20"/>
    <mergeCell ref="A25:D25"/>
    <mergeCell ref="A28:D28"/>
    <mergeCell ref="A31:D31"/>
    <mergeCell ref="A34:D34"/>
    <mergeCell ref="A39:D39"/>
    <mergeCell ref="A41:D41"/>
    <mergeCell ref="A43:D43"/>
    <mergeCell ref="A4:C5"/>
  </mergeCells>
  <printOptions horizontalCentered="1"/>
  <pageMargins left="0.511811023622047" right="0.511811023622047" top="0.748031496062992" bottom="0.748031496062992" header="0.31496062992126" footer="0.31496062992126"/>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pane xSplit="4" ySplit="3" topLeftCell="E12" activePane="bottomRight" state="frozen"/>
      <selection/>
      <selection pane="topRight"/>
      <selection pane="bottomLeft"/>
      <selection pane="bottomRight" activeCell="K10" sqref="K10"/>
    </sheetView>
  </sheetViews>
  <sheetFormatPr defaultColWidth="9" defaultRowHeight="14" outlineLevelCol="5"/>
  <cols>
    <col min="1" max="3" width="12.8727272727273" style="1" customWidth="1"/>
    <col min="4" max="4" width="20" style="1" customWidth="1"/>
    <col min="5" max="6" width="14.6272727272727" style="1" customWidth="1"/>
    <col min="7" max="16384" width="9" style="1"/>
  </cols>
  <sheetData>
    <row r="1" ht="48" customHeight="1" spans="1:6">
      <c r="A1" s="146" t="s">
        <v>214</v>
      </c>
      <c r="B1" s="147"/>
      <c r="C1" s="147"/>
      <c r="D1" s="147"/>
      <c r="E1" s="147"/>
      <c r="F1" s="147"/>
    </row>
    <row r="2" ht="24" customHeight="1" spans="1:6">
      <c r="A2" s="148" t="s">
        <v>215</v>
      </c>
      <c r="B2" s="148"/>
      <c r="C2" s="148"/>
      <c r="D2" s="117"/>
      <c r="E2" s="130" t="s">
        <v>213</v>
      </c>
      <c r="F2" s="130"/>
    </row>
    <row r="3" ht="20.1" customHeight="1" spans="1:6">
      <c r="A3" s="136" t="s">
        <v>34</v>
      </c>
      <c r="B3" s="136" t="s">
        <v>35</v>
      </c>
      <c r="C3" s="136" t="s">
        <v>36</v>
      </c>
      <c r="D3" s="136" t="s">
        <v>37</v>
      </c>
      <c r="E3" s="136" t="s">
        <v>196</v>
      </c>
      <c r="F3" s="136" t="s">
        <v>39</v>
      </c>
    </row>
    <row r="4" ht="20.1" customHeight="1" spans="1:6">
      <c r="A4" s="115" t="s">
        <v>48</v>
      </c>
      <c r="B4" s="115"/>
      <c r="C4" s="115" t="s">
        <v>49</v>
      </c>
      <c r="D4" s="115"/>
      <c r="E4" s="115">
        <f>E6+E8+E11+E13+E15+E18+E22</f>
        <v>46</v>
      </c>
      <c r="F4" s="115"/>
    </row>
    <row r="5" ht="20.1" customHeight="1" spans="1:6">
      <c r="A5" s="115"/>
      <c r="B5" s="115"/>
      <c r="C5" s="115" t="s">
        <v>50</v>
      </c>
      <c r="D5" s="115" t="s">
        <v>56</v>
      </c>
      <c r="E5" s="115">
        <f>E7+E9+E10+E12+E14+E16+E17+E19+E20+E21+E23</f>
        <v>46</v>
      </c>
      <c r="F5" s="115"/>
    </row>
    <row r="6" ht="20.1" customHeight="1" spans="1:6">
      <c r="A6" s="149" t="s">
        <v>178</v>
      </c>
      <c r="B6" s="150"/>
      <c r="C6" s="150"/>
      <c r="D6" s="151"/>
      <c r="E6" s="152">
        <f>E7</f>
        <v>5</v>
      </c>
      <c r="F6" s="116"/>
    </row>
    <row r="7" ht="20.1" customHeight="1" spans="1:6">
      <c r="A7" s="136" t="s">
        <v>70</v>
      </c>
      <c r="B7" s="136" t="s">
        <v>80</v>
      </c>
      <c r="C7" s="116"/>
      <c r="D7" s="136" t="s">
        <v>56</v>
      </c>
      <c r="E7" s="136">
        <v>5</v>
      </c>
      <c r="F7" s="116"/>
    </row>
    <row r="8" ht="20.1" customHeight="1" spans="1:6">
      <c r="A8" s="149" t="s">
        <v>180</v>
      </c>
      <c r="B8" s="150"/>
      <c r="C8" s="150"/>
      <c r="D8" s="151"/>
      <c r="E8" s="115">
        <f>E9+E10</f>
        <v>7</v>
      </c>
      <c r="F8" s="115"/>
    </row>
    <row r="9" ht="20.1" customHeight="1" spans="1:6">
      <c r="A9" s="136" t="s">
        <v>95</v>
      </c>
      <c r="B9" s="136" t="s">
        <v>97</v>
      </c>
      <c r="C9" s="116"/>
      <c r="D9" s="136" t="s">
        <v>56</v>
      </c>
      <c r="E9" s="136">
        <v>5</v>
      </c>
      <c r="F9" s="116"/>
    </row>
    <row r="10" ht="20.1" customHeight="1" spans="1:6">
      <c r="A10" s="136" t="s">
        <v>95</v>
      </c>
      <c r="B10" s="136" t="s">
        <v>99</v>
      </c>
      <c r="C10" s="116"/>
      <c r="D10" s="136" t="s">
        <v>56</v>
      </c>
      <c r="E10" s="136">
        <v>2</v>
      </c>
      <c r="F10" s="116"/>
    </row>
    <row r="11" ht="20.1" customHeight="1" spans="1:6">
      <c r="A11" s="149" t="s">
        <v>182</v>
      </c>
      <c r="B11" s="150"/>
      <c r="C11" s="150"/>
      <c r="D11" s="151"/>
      <c r="E11" s="115">
        <f>E12</f>
        <v>2</v>
      </c>
      <c r="F11" s="115"/>
    </row>
    <row r="12" ht="20.1" customHeight="1" spans="1:6">
      <c r="A12" s="136" t="s">
        <v>104</v>
      </c>
      <c r="B12" s="136" t="s">
        <v>106</v>
      </c>
      <c r="C12" s="116"/>
      <c r="D12" s="136" t="s">
        <v>56</v>
      </c>
      <c r="E12" s="136">
        <v>2</v>
      </c>
      <c r="F12" s="116"/>
    </row>
    <row r="13" ht="20.1" customHeight="1" spans="1:6">
      <c r="A13" s="149" t="s">
        <v>183</v>
      </c>
      <c r="B13" s="150"/>
      <c r="C13" s="150"/>
      <c r="D13" s="151"/>
      <c r="E13" s="115">
        <f>E14</f>
        <v>5</v>
      </c>
      <c r="F13" s="115"/>
    </row>
    <row r="14" ht="20.1" customHeight="1" spans="1:6">
      <c r="A14" s="136" t="s">
        <v>115</v>
      </c>
      <c r="B14" s="136" t="s">
        <v>116</v>
      </c>
      <c r="C14" s="116"/>
      <c r="D14" s="136" t="s">
        <v>56</v>
      </c>
      <c r="E14" s="136">
        <v>5</v>
      </c>
      <c r="F14" s="116"/>
    </row>
    <row r="15" ht="20.1" customHeight="1" spans="1:6">
      <c r="A15" s="149" t="s">
        <v>185</v>
      </c>
      <c r="B15" s="150"/>
      <c r="C15" s="150"/>
      <c r="D15" s="151"/>
      <c r="E15" s="115">
        <f>E16+E17</f>
        <v>5</v>
      </c>
      <c r="F15" s="115"/>
    </row>
    <row r="16" ht="20.1" customHeight="1" spans="1:6">
      <c r="A16" s="136" t="s">
        <v>128</v>
      </c>
      <c r="B16" s="136" t="s">
        <v>138</v>
      </c>
      <c r="C16" s="116"/>
      <c r="D16" s="136" t="s">
        <v>56</v>
      </c>
      <c r="E16" s="136">
        <v>2</v>
      </c>
      <c r="F16" s="116"/>
    </row>
    <row r="17" ht="20.1" customHeight="1" spans="1:6">
      <c r="A17" s="136" t="s">
        <v>128</v>
      </c>
      <c r="B17" s="136" t="s">
        <v>139</v>
      </c>
      <c r="C17" s="116"/>
      <c r="D17" s="136" t="s">
        <v>56</v>
      </c>
      <c r="E17" s="136">
        <v>3</v>
      </c>
      <c r="F17" s="116"/>
    </row>
    <row r="18" ht="20.1" customHeight="1" spans="1:6">
      <c r="A18" s="149" t="s">
        <v>186</v>
      </c>
      <c r="B18" s="150"/>
      <c r="C18" s="150"/>
      <c r="D18" s="151"/>
      <c r="E18" s="115">
        <f>E19+E20+E21</f>
        <v>12</v>
      </c>
      <c r="F18" s="115"/>
    </row>
    <row r="19" ht="20.1" customHeight="1" spans="1:6">
      <c r="A19" s="136" t="s">
        <v>141</v>
      </c>
      <c r="B19" s="136" t="s">
        <v>142</v>
      </c>
      <c r="C19" s="116"/>
      <c r="D19" s="136" t="s">
        <v>56</v>
      </c>
      <c r="E19" s="136">
        <v>3</v>
      </c>
      <c r="F19" s="116"/>
    </row>
    <row r="20" ht="20.1" customHeight="1" spans="1:6">
      <c r="A20" s="136" t="s">
        <v>141</v>
      </c>
      <c r="B20" s="136" t="s">
        <v>150</v>
      </c>
      <c r="C20" s="116"/>
      <c r="D20" s="136" t="s">
        <v>56</v>
      </c>
      <c r="E20" s="136">
        <v>4</v>
      </c>
      <c r="F20" s="116"/>
    </row>
    <row r="21" ht="20.1" customHeight="1" spans="1:6">
      <c r="A21" s="136" t="s">
        <v>141</v>
      </c>
      <c r="B21" s="136" t="s">
        <v>148</v>
      </c>
      <c r="C21" s="116"/>
      <c r="D21" s="136" t="s">
        <v>56</v>
      </c>
      <c r="E21" s="136">
        <v>5</v>
      </c>
      <c r="F21" s="116"/>
    </row>
    <row r="22" ht="20.1" customHeight="1" spans="1:6">
      <c r="A22" s="149" t="s">
        <v>187</v>
      </c>
      <c r="B22" s="150"/>
      <c r="C22" s="150"/>
      <c r="D22" s="151"/>
      <c r="E22" s="115">
        <f>E23</f>
        <v>10</v>
      </c>
      <c r="F22" s="115"/>
    </row>
    <row r="23" ht="20.1" customHeight="1" spans="1:6">
      <c r="A23" s="136" t="s">
        <v>159</v>
      </c>
      <c r="B23" s="136" t="s">
        <v>162</v>
      </c>
      <c r="C23" s="116"/>
      <c r="D23" s="136" t="s">
        <v>56</v>
      </c>
      <c r="E23" s="136">
        <v>10</v>
      </c>
      <c r="F23" s="116"/>
    </row>
  </sheetData>
  <mergeCells count="12">
    <mergeCell ref="A1:F1"/>
    <mergeCell ref="A2:C2"/>
    <mergeCell ref="E2:F2"/>
    <mergeCell ref="C4:D4"/>
    <mergeCell ref="A6:D6"/>
    <mergeCell ref="A8:D8"/>
    <mergeCell ref="A11:D11"/>
    <mergeCell ref="A13:D13"/>
    <mergeCell ref="A15:D15"/>
    <mergeCell ref="A18:D18"/>
    <mergeCell ref="A22:D22"/>
    <mergeCell ref="A4:B5"/>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27</vt:i4>
      </vt:variant>
    </vt:vector>
  </HeadingPairs>
  <TitlesOfParts>
    <vt:vector size="27" baseType="lpstr">
      <vt:lpstr>附件1</vt:lpstr>
      <vt:lpstr>附件2</vt:lpstr>
      <vt:lpstr>附件3</vt:lpstr>
      <vt:lpstr>附件4</vt:lpstr>
      <vt:lpstr>附件5</vt:lpstr>
      <vt:lpstr>附件6</vt:lpstr>
      <vt:lpstr>附件7</vt:lpstr>
      <vt:lpstr>附件8</vt:lpstr>
      <vt:lpstr>附件9</vt:lpstr>
      <vt:lpstr>附件10</vt:lpstr>
      <vt:lpstr>附件11</vt:lpstr>
      <vt:lpstr>附件12</vt:lpstr>
      <vt:lpstr>附件13</vt:lpstr>
      <vt:lpstr>附件14</vt:lpstr>
      <vt:lpstr>附件15</vt:lpstr>
      <vt:lpstr>附件16</vt:lpstr>
      <vt:lpstr>附件20</vt:lpstr>
      <vt:lpstr>附件21</vt:lpstr>
      <vt:lpstr>附件22</vt:lpstr>
      <vt:lpstr>附件23</vt:lpstr>
      <vt:lpstr>附件24</vt:lpstr>
      <vt:lpstr>附件25</vt:lpstr>
      <vt:lpstr>附件26</vt:lpstr>
      <vt:lpstr>附件27</vt:lpstr>
      <vt:lpstr>附件28</vt:lpstr>
      <vt:lpstr>附件29</vt:lpstr>
      <vt:lpstr>附件30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tiny</cp:lastModifiedBy>
  <dcterms:created xsi:type="dcterms:W3CDTF">2018-05-13T05:30:00Z</dcterms:created>
  <cp:lastPrinted>2022-04-11T01:46:00Z</cp:lastPrinted>
  <dcterms:modified xsi:type="dcterms:W3CDTF">2022-05-19T02:12:24Z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BD0C761A68FC46EAA0F2734342DCAD09</vt:lpwstr>
  </property>
  <property fmtid="{D5CDD505-2E9C-101B-9397-08002B2CF9AE}" pid="3" name="KSOProductBuildVer">
    <vt:lpwstr>2052-11.1.0.11372</vt:lpwstr>
  </property>
</Properties>
</file>